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1840" windowHeight="11655" activeTab="0"/>
  </bookViews>
  <sheets>
    <sheet name="Приложение 5" sheetId="1" r:id="rId1"/>
  </sheets>
  <definedNames>
    <definedName name="_xlnm.Print_Area" localSheetId="0">'Приложение 5'!$A$1:$I$262</definedName>
  </definedNames>
  <calcPr fullCalcOnLoad="1"/>
</workbook>
</file>

<file path=xl/sharedStrings.xml><?xml version="1.0" encoding="utf-8"?>
<sst xmlns="http://schemas.openxmlformats.org/spreadsheetml/2006/main" count="544" uniqueCount="168">
  <si>
    <t>ВСЕГО</t>
  </si>
  <si>
    <t>244</t>
  </si>
  <si>
    <t>0500000000</t>
  </si>
  <si>
    <t>Прочая закупка товаров, работ и услуг для государственных (муниципальных) нужд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</si>
  <si>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</si>
  <si>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</si>
  <si>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</si>
  <si>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</si>
  <si>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</si>
  <si>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</si>
  <si>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112</t>
  </si>
  <si>
    <t>Иные выплаты персоналу казенных учреждений, за исключением фонда оплаты труда</t>
  </si>
  <si>
    <t>111</t>
  </si>
  <si>
    <t>Фонд оплаты труда казенных учреждений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</si>
  <si>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</si>
  <si>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</si>
  <si>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</si>
  <si>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</si>
  <si>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</t>
  </si>
  <si>
    <t xml:space="preserve">Физическая культура и спорт </t>
  </si>
  <si>
    <t>312</t>
  </si>
  <si>
    <t>7000099990</t>
  </si>
  <si>
    <t>Пенсии, выплачиваемые организациям сектора государственного  управления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</si>
  <si>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</si>
  <si>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</si>
  <si>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</si>
  <si>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</si>
  <si>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</si>
  <si>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</si>
  <si>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</si>
  <si>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</si>
  <si>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</si>
  <si>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</si>
  <si>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</si>
  <si>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</si>
  <si>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</si>
  <si>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</si>
  <si>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</si>
  <si>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853</t>
  </si>
  <si>
    <t>Уплата иных платежей</t>
  </si>
  <si>
    <t>851</t>
  </si>
  <si>
    <t>Уплата налога на имущество организаций и земельного налога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</si>
  <si>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</si>
  <si>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</si>
  <si>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</si>
  <si>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</si>
  <si>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242</t>
  </si>
  <si>
    <t>Закупка  товаров, работ, услуг в сфере информационно-коммуникационных технологий</t>
  </si>
  <si>
    <t>113</t>
  </si>
  <si>
    <t xml:space="preserve"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 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</si>
  <si>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</si>
  <si>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</si>
  <si>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1830100000</t>
  </si>
  <si>
    <t>Основное мероприятие "Содержание транспортной инфраструктуры"</t>
  </si>
  <si>
    <t>1830000000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</si>
  <si>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</si>
  <si>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1800000000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</si>
  <si>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</si>
  <si>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</si>
  <si>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</si>
  <si>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</si>
  <si>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</si>
  <si>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</si>
  <si>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123</t>
  </si>
  <si>
    <t>13101S2300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</si>
  <si>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</si>
  <si>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120</t>
  </si>
  <si>
    <t>Расходы на выплаты персоналу государственных (муниципальных) органов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</si>
  <si>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</si>
  <si>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Другие вопросы в области национальной безопасности и правоохранительной деятельности</t>
  </si>
  <si>
    <t>1420120803</t>
  </si>
  <si>
    <t>Устройство защитных противопожарных полос в населенных пунктах района</t>
  </si>
  <si>
    <t>Защита населения и территории от чрезвычайных ситуаций природного и техногенного характера, гражданская оборона</t>
  </si>
  <si>
    <t>3300459300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</si>
  <si>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</si>
  <si>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</si>
  <si>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122</t>
  </si>
  <si>
    <t>Иные выплаты персоналу, за исключением фонда оплаты труда</t>
  </si>
  <si>
    <t>121</t>
  </si>
  <si>
    <t>Фонд оплаты труда государственных (муниципальных) органов</t>
  </si>
  <si>
    <t>Органы юстиции</t>
  </si>
  <si>
    <t>Национальная безопасность и правоохранительная деятельность</t>
  </si>
  <si>
    <t>7000051180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</si>
  <si>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</si>
  <si>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</si>
  <si>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</si>
  <si>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</si>
  <si>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</si>
  <si>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</si>
  <si>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852</t>
  </si>
  <si>
    <t>Уплата прочих налогов, сборов и иных платежей</t>
  </si>
  <si>
    <t>1900002050</t>
  </si>
  <si>
    <t>Расходы на обеспечение функций органов местного самоуправления (должности не отнесенные к ДМС)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</si>
  <si>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</si>
  <si>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</si>
  <si>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</si>
  <si>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</si>
  <si>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</si>
  <si>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</si>
  <si>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</si>
  <si>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АСП</t>
  </si>
  <si>
    <t>В том числе  за счет субвенций федерального и регионального бюджета</t>
  </si>
  <si>
    <t>ВР</t>
  </si>
  <si>
    <t>ЦСР</t>
  </si>
  <si>
    <t>Пр</t>
  </si>
  <si>
    <t>Рз</t>
  </si>
  <si>
    <t>Вед</t>
  </si>
  <si>
    <t>Наименование</t>
  </si>
  <si>
    <t>депутатов сельского</t>
  </si>
  <si>
    <t>поселения Нялинское</t>
  </si>
  <si>
    <t>(тыс. рублей)</t>
  </si>
  <si>
    <t>1300020050</t>
  </si>
  <si>
    <t>Муниципальная программа "Улучшение жилищных условий жителей сельского поселения Нялинское на 2014-2020 годы"</t>
  </si>
  <si>
    <t>Социальное обеспечение и иные выплаты населению</t>
  </si>
  <si>
    <t> Социальные выплаты гражданам, кроме публичных</t>
  </si>
  <si>
    <t>Пособия, компенсации и иные социальные выплаты гражданам, кроме публичных нормативных обязательств</t>
  </si>
  <si>
    <t>Муниципальная программа  «Энергосбережение и повышение энергетической эффективности на территории сельского поселения Нялинское на 2016 – 2021 годы»</t>
  </si>
  <si>
    <t>1300000000</t>
  </si>
  <si>
    <t>650</t>
  </si>
  <si>
    <t>01</t>
  </si>
  <si>
    <t>06</t>
  </si>
  <si>
    <t>Межбюджетные трансферты</t>
  </si>
  <si>
    <t>Ведомственная структура расходов бюджета сельского поселения Нялинское на очередной финансовый год по главным распорядителям бюджетных средств, разделам, подразделам,целевым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2019 год</t>
  </si>
  <si>
    <t>2019 год, сумма</t>
  </si>
  <si>
    <t>Закупка товаров, работ и услуг в сфере информационных нужд</t>
  </si>
  <si>
    <t>0500182420</t>
  </si>
  <si>
    <t>05001S2420</t>
  </si>
  <si>
    <t>Иные межбюджетные трансферты на реализацию мероприятий по содействию местному самоуправлению в развитии исторических и иных местных традиций созданию условий в рамках муниципальной программы "Культура Ханты-Мансийского района на 2019-2021 годы</t>
  </si>
  <si>
    <t>Софинансирование на реализацию мероприятий по содействию местному самоуправлению в развитии исторических и иных местных традиций, создание условий в рамках муниципальной программы "Культура Ханты-Мансийского района на 2019-2021 годы"</t>
  </si>
  <si>
    <t>Иные выплаты, за исключением фонда оплаты труда казенных учреждений, лицам, привлекаемым согласно законодательству для выполнение отдельных полномочий</t>
  </si>
  <si>
    <t>Субвенция на осуществление первичного воинского учета на территориях, где отсутствуют военные комиссариаты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</si>
  <si>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г. № 143-ФЗ "Об актах гражданского состояния"полномочий Российской Федерации на государственную регистрацию актов гражданского состояния в рамках муниципальной программы "Повышение эффективности муниципального управления Ханты-Мансийского района на 2019-2021 годы"</t>
  </si>
  <si>
    <t>Иные межбюджетные трансферты на устройство защитных противопожарных полос в населенных пунктах района, муниципальная программа "Безопасность жизнедеятельности в Ханты-Мансийском районе на 2019-2021 годы"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</si>
  <si>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2019 - 2021 годы»</t>
  </si>
  <si>
    <t>Охрана окружающей среды</t>
  </si>
  <si>
    <t>Другие вопросы в области окружающей среды</t>
  </si>
  <si>
    <t>Реализация мероприятий по созданию условий деятельности народных дружин (софинансирование сельских поселений)</t>
  </si>
  <si>
    <t>Реализация мероприятий по устройству защитных противопожарных полос в населенных пунктах района (софинансирование сельских поселений)</t>
  </si>
  <si>
    <t>14201S0803</t>
  </si>
  <si>
    <t>Муниципальная программа "Комплексное развитие транспортной инфраструктуры сельского поселения Нялинское на 2018-2027 годы"</t>
  </si>
  <si>
    <t>Муниципальная программа «Развитие субъектов малого и среднего предпринимательства в сельском поселении Нялинское на 2017-2021 годы»</t>
  </si>
  <si>
    <t>Муниципальная программа "Управление муниципальными финансами в сельском поселении Нялинское на 2016-2021 годы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</si>
  <si>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Нялинское на 2019-2021 годы"</t>
  </si>
  <si>
    <t xml:space="preserve"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2019-2021 годы". </t>
  </si>
  <si>
    <t>Субвенция на осуществление отдельных полномочий ХМАО-Югры по организации деятельности по обращению с твердыми коммунальными отходами в рамках муниципальной программы "Обеспечение экологической безопасности Ханты-Мансийского района на 2019-2021 годы"</t>
  </si>
  <si>
    <t>Муниципальная программа "Комплексное  развитие культуры, физической культуры и спорта в сельском поселении Нялинское на 2016-2021 годы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</si>
  <si>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2019-2021 годы"</t>
  </si>
  <si>
    <t>Образование</t>
  </si>
  <si>
    <t>Молодежная политика</t>
  </si>
  <si>
    <t>Культура, кинематография</t>
  </si>
  <si>
    <t>Подпрограмма 1 "Ремонт и содержание существующей улично-дорожнойсети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</si>
  <si>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</si>
  <si>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Подпрограмма 3 "Снижение затрат на уличное освещение"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</si>
  <si>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</si>
  <si>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Подпрограмма 2 "Развитие физической культуры и спорта на территории сельского поселения Нялинское"</t>
  </si>
  <si>
    <t xml:space="preserve">к решению Совета </t>
  </si>
  <si>
    <t>7000085160</t>
  </si>
  <si>
    <t>Иные межбюджетные трансферты на реализацию наказов избирателей</t>
  </si>
  <si>
    <t>Приложение 2</t>
  </si>
  <si>
    <t>Индексация оплаты труда бюджетного сектора экономики</t>
  </si>
  <si>
    <t>Ассигнования, предусмотренные на реализацию указов Президента Российской Федерации от 7 мая 2012 года № 597 "О мероприятиях по реализации государственной социальной политики"</t>
  </si>
  <si>
    <t>Реализация мероприятий "Организация отдыха и оздоровления детей" (организация работы дворовых площадок в сельских поселениях)</t>
  </si>
  <si>
    <t>Реализация мероприятий "Содействие профориентации и карьерным устремлениям молодежи" (Огранизация экологических трудовых отрядов)</t>
  </si>
  <si>
    <t xml:space="preserve">Частичное обеспечение расходов, связанных с повышением оплаты труда работников муниципальных учреждений культуры </t>
  </si>
  <si>
    <t xml:space="preserve">от 31.07.2019 г № 29  </t>
  </si>
  <si>
    <t>0700185060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</si>
  <si>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"Поддержка занятости населения"</t>
  </si>
  <si>
    <t>Общеэкономические вопросы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</si>
</sst>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;0.00"/>
    <numFmt numFmtId="165" formatCode="000"/>
    <numFmt numFmtId="166" formatCode="0000000000"/>
    <numFmt numFmtId="167" formatCode="00"/>
    <numFmt numFmtId="168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333333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/>
      <right/>
      <top style="thin"/>
      <bottom style="medium"/>
    </border>
    <border>
      <left/>
      <right/>
      <top/>
      <bottom style="thin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2" fillId="0" borderId="0" xfId="52" applyFont="1" applyFill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/>
      <protection hidden="1"/>
    </xf>
    <xf numFmtId="0" fontId="2" fillId="0" borderId="10" xfId="52" applyFont="1" applyFill="1" applyBorder="1" applyAlignment="1" applyProtection="1">
      <alignment/>
      <protection hidden="1"/>
    </xf>
    <xf numFmtId="164" fontId="3" fillId="0" borderId="11" xfId="52" applyNumberFormat="1" applyFont="1" applyFill="1" applyBorder="1" applyAlignment="1" applyProtection="1">
      <alignment/>
      <protection hidden="1"/>
    </xf>
    <xf numFmtId="164" fontId="3" fillId="0" borderId="12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/>
      <protection hidden="1"/>
    </xf>
    <xf numFmtId="0" fontId="5" fillId="0" borderId="13" xfId="52" applyNumberFormat="1" applyFont="1" applyFill="1" applyBorder="1" applyAlignment="1" applyProtection="1">
      <alignment/>
      <protection hidden="1"/>
    </xf>
    <xf numFmtId="0" fontId="5" fillId="0" borderId="14" xfId="52" applyNumberFormat="1" applyFont="1" applyFill="1" applyBorder="1" applyAlignment="1" applyProtection="1">
      <alignment/>
      <protection hidden="1"/>
    </xf>
    <xf numFmtId="0" fontId="5" fillId="0" borderId="15" xfId="52" applyNumberFormat="1" applyFont="1" applyFill="1" applyBorder="1" applyAlignment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16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NumberFormat="1" applyFont="1" applyFill="1" applyAlignment="1" applyProtection="1">
      <alignment horizontal="centerContinuous"/>
      <protection hidden="1"/>
    </xf>
    <xf numFmtId="0" fontId="5" fillId="0" borderId="0" xfId="52" applyNumberFormat="1" applyFont="1" applyFill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165" fontId="3" fillId="33" borderId="17" xfId="52" applyNumberFormat="1" applyFont="1" applyFill="1" applyBorder="1" applyAlignment="1" applyProtection="1">
      <alignment wrapText="1"/>
      <protection hidden="1"/>
    </xf>
    <xf numFmtId="167" fontId="3" fillId="0" borderId="17" xfId="52" applyNumberFormat="1" applyFont="1" applyFill="1" applyBorder="1" applyAlignment="1" applyProtection="1">
      <alignment/>
      <protection hidden="1"/>
    </xf>
    <xf numFmtId="166" fontId="3" fillId="0" borderId="17" xfId="52" applyNumberFormat="1" applyFont="1" applyFill="1" applyBorder="1" applyAlignment="1" applyProtection="1">
      <alignment/>
      <protection hidden="1"/>
    </xf>
    <xf numFmtId="165" fontId="3" fillId="0" borderId="17" xfId="52" applyNumberFormat="1" applyFont="1" applyFill="1" applyBorder="1" applyAlignment="1" applyProtection="1">
      <alignment/>
      <protection hidden="1"/>
    </xf>
    <xf numFmtId="165" fontId="3" fillId="33" borderId="18" xfId="52" applyNumberFormat="1" applyFont="1" applyFill="1" applyBorder="1" applyAlignment="1" applyProtection="1">
      <alignment wrapText="1"/>
      <protection hidden="1"/>
    </xf>
    <xf numFmtId="167" fontId="3" fillId="0" borderId="18" xfId="52" applyNumberFormat="1" applyFont="1" applyFill="1" applyBorder="1" applyAlignment="1" applyProtection="1">
      <alignment/>
      <protection hidden="1"/>
    </xf>
    <xf numFmtId="166" fontId="3" fillId="0" borderId="18" xfId="52" applyNumberFormat="1" applyFont="1" applyFill="1" applyBorder="1" applyAlignment="1" applyProtection="1">
      <alignment/>
      <protection hidden="1"/>
    </xf>
    <xf numFmtId="165" fontId="3" fillId="0" borderId="18" xfId="52" applyNumberFormat="1" applyFont="1" applyFill="1" applyBorder="1" applyAlignment="1" applyProtection="1">
      <alignment/>
      <protection hidden="1"/>
    </xf>
    <xf numFmtId="165" fontId="5" fillId="34" borderId="18" xfId="52" applyNumberFormat="1" applyFont="1" applyFill="1" applyBorder="1" applyAlignment="1" applyProtection="1">
      <alignment wrapText="1"/>
      <protection hidden="1"/>
    </xf>
    <xf numFmtId="167" fontId="5" fillId="34" borderId="18" xfId="52" applyNumberFormat="1" applyFont="1" applyFill="1" applyBorder="1" applyAlignment="1" applyProtection="1">
      <alignment/>
      <protection hidden="1"/>
    </xf>
    <xf numFmtId="166" fontId="5" fillId="34" borderId="18" xfId="52" applyNumberFormat="1" applyFont="1" applyFill="1" applyBorder="1" applyAlignment="1" applyProtection="1">
      <alignment/>
      <protection hidden="1"/>
    </xf>
    <xf numFmtId="165" fontId="5" fillId="34" borderId="18" xfId="52" applyNumberFormat="1" applyFont="1" applyFill="1" applyBorder="1" applyAlignment="1" applyProtection="1">
      <alignment/>
      <protection hidden="1"/>
    </xf>
    <xf numFmtId="165" fontId="3" fillId="34" borderId="18" xfId="52" applyNumberFormat="1" applyFont="1" applyFill="1" applyBorder="1" applyAlignment="1" applyProtection="1">
      <alignment wrapText="1"/>
      <protection hidden="1"/>
    </xf>
    <xf numFmtId="167" fontId="3" fillId="34" borderId="18" xfId="52" applyNumberFormat="1" applyFont="1" applyFill="1" applyBorder="1" applyAlignment="1" applyProtection="1">
      <alignment/>
      <protection hidden="1"/>
    </xf>
    <xf numFmtId="165" fontId="5" fillId="34" borderId="18" xfId="52" applyNumberFormat="1" applyFont="1" applyFill="1" applyBorder="1" applyAlignment="1" applyProtection="1">
      <alignment horizontal="left"/>
      <protection hidden="1"/>
    </xf>
    <xf numFmtId="49" fontId="5" fillId="34" borderId="19" xfId="0" applyNumberFormat="1" applyFont="1" applyFill="1" applyBorder="1" applyAlignment="1">
      <alignment horizontal="center"/>
    </xf>
    <xf numFmtId="165" fontId="3" fillId="0" borderId="20" xfId="52" applyNumberFormat="1" applyFont="1" applyFill="1" applyBorder="1" applyAlignment="1" applyProtection="1">
      <alignment wrapText="1"/>
      <protection hidden="1"/>
    </xf>
    <xf numFmtId="165" fontId="5" fillId="0" borderId="20" xfId="52" applyNumberFormat="1" applyFont="1" applyFill="1" applyBorder="1" applyAlignment="1" applyProtection="1">
      <alignment wrapText="1"/>
      <protection hidden="1"/>
    </xf>
    <xf numFmtId="0" fontId="4" fillId="0" borderId="0" xfId="52" applyNumberFormat="1" applyFont="1" applyFill="1" applyBorder="1" applyAlignment="1" applyProtection="1">
      <alignment/>
      <protection hidden="1"/>
    </xf>
    <xf numFmtId="0" fontId="3" fillId="0" borderId="21" xfId="52" applyNumberFormat="1" applyFont="1" applyFill="1" applyBorder="1" applyAlignment="1" applyProtection="1">
      <alignment horizontal="center" vertical="center"/>
      <protection hidden="1"/>
    </xf>
    <xf numFmtId="0" fontId="3" fillId="0" borderId="2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Border="1" applyAlignment="1" applyProtection="1">
      <alignment/>
      <protection hidden="1"/>
    </xf>
    <xf numFmtId="49" fontId="3" fillId="34" borderId="23" xfId="52" applyNumberFormat="1" applyFont="1" applyFill="1" applyBorder="1" applyAlignment="1" applyProtection="1">
      <alignment wrapText="1"/>
      <protection hidden="1"/>
    </xf>
    <xf numFmtId="168" fontId="3" fillId="0" borderId="24" xfId="52" applyNumberFormat="1" applyFont="1" applyFill="1" applyBorder="1" applyAlignment="1" applyProtection="1">
      <alignment/>
      <protection hidden="1"/>
    </xf>
    <xf numFmtId="168" fontId="3" fillId="34" borderId="18" xfId="52" applyNumberFormat="1" applyFont="1" applyFill="1" applyBorder="1" applyAlignment="1" applyProtection="1">
      <alignment/>
      <protection hidden="1"/>
    </xf>
    <xf numFmtId="168" fontId="3" fillId="34" borderId="25" xfId="52" applyNumberFormat="1" applyFont="1" applyFill="1" applyBorder="1" applyAlignment="1" applyProtection="1">
      <alignment/>
      <protection hidden="1"/>
    </xf>
    <xf numFmtId="168" fontId="5" fillId="34" borderId="18" xfId="52" applyNumberFormat="1" applyFont="1" applyFill="1" applyBorder="1" applyAlignment="1" applyProtection="1">
      <alignment/>
      <protection hidden="1"/>
    </xf>
    <xf numFmtId="168" fontId="5" fillId="34" borderId="25" xfId="52" applyNumberFormat="1" applyFont="1" applyFill="1" applyBorder="1" applyAlignment="1" applyProtection="1">
      <alignment/>
      <protection hidden="1"/>
    </xf>
    <xf numFmtId="168" fontId="3" fillId="34" borderId="19" xfId="52" applyNumberFormat="1" applyFont="1" applyFill="1" applyBorder="1" applyAlignment="1" applyProtection="1">
      <alignment wrapText="1"/>
      <protection hidden="1"/>
    </xf>
    <xf numFmtId="165" fontId="5" fillId="0" borderId="26" xfId="52" applyNumberFormat="1" applyFont="1" applyFill="1" applyBorder="1" applyAlignment="1" applyProtection="1">
      <alignment wrapText="1"/>
      <protection hidden="1"/>
    </xf>
    <xf numFmtId="168" fontId="3" fillId="33" borderId="20" xfId="52" applyNumberFormat="1" applyFont="1" applyFill="1" applyBorder="1" applyAlignment="1" applyProtection="1">
      <alignment wrapText="1"/>
      <protection hidden="1"/>
    </xf>
    <xf numFmtId="0" fontId="5" fillId="0" borderId="26" xfId="52" applyNumberFormat="1" applyFont="1" applyFill="1" applyBorder="1" applyAlignment="1" applyProtection="1">
      <alignment/>
      <protection hidden="1"/>
    </xf>
    <xf numFmtId="0" fontId="5" fillId="0" borderId="27" xfId="52" applyNumberFormat="1" applyFont="1" applyFill="1" applyBorder="1" applyAlignment="1" applyProtection="1">
      <alignment/>
      <protection hidden="1"/>
    </xf>
    <xf numFmtId="0" fontId="2" fillId="0" borderId="0" xfId="52" applyNumberFormat="1" applyFont="1" applyFill="1" applyBorder="1" applyAlignment="1" applyProtection="1">
      <alignment/>
      <protection hidden="1"/>
    </xf>
    <xf numFmtId="168" fontId="3" fillId="0" borderId="28" xfId="52" applyNumberFormat="1" applyFont="1" applyFill="1" applyBorder="1" applyAlignment="1" applyProtection="1">
      <alignment/>
      <protection hidden="1"/>
    </xf>
    <xf numFmtId="0" fontId="2" fillId="0" borderId="29" xfId="52" applyNumberFormat="1" applyFont="1" applyFill="1" applyBorder="1" applyAlignment="1" applyProtection="1">
      <alignment/>
      <protection hidden="1"/>
    </xf>
    <xf numFmtId="0" fontId="2" fillId="34" borderId="0" xfId="52" applyFill="1">
      <alignment/>
      <protection/>
    </xf>
    <xf numFmtId="165" fontId="3" fillId="34" borderId="18" xfId="52" applyNumberFormat="1" applyFont="1" applyFill="1" applyBorder="1" applyAlignment="1" applyProtection="1">
      <alignment horizontal="left"/>
      <protection hidden="1"/>
    </xf>
    <xf numFmtId="168" fontId="5" fillId="34" borderId="18" xfId="52" applyNumberFormat="1" applyFont="1" applyFill="1" applyBorder="1" applyAlignment="1" applyProtection="1">
      <alignment horizontal="right"/>
      <protection hidden="1"/>
    </xf>
    <xf numFmtId="165" fontId="3" fillId="34" borderId="23" xfId="52" applyNumberFormat="1" applyFont="1" applyFill="1" applyBorder="1" applyAlignment="1" applyProtection="1">
      <alignment wrapText="1"/>
      <protection hidden="1"/>
    </xf>
    <xf numFmtId="165" fontId="3" fillId="34" borderId="23" xfId="52" applyNumberFormat="1" applyFont="1" applyFill="1" applyBorder="1" applyAlignment="1" applyProtection="1">
      <alignment wrapText="1"/>
      <protection hidden="1"/>
    </xf>
    <xf numFmtId="165" fontId="5" fillId="34" borderId="23" xfId="52" applyNumberFormat="1" applyFont="1" applyFill="1" applyBorder="1" applyAlignment="1" applyProtection="1">
      <alignment wrapText="1"/>
      <protection hidden="1"/>
    </xf>
    <xf numFmtId="0" fontId="3" fillId="0" borderId="30" xfId="52" applyNumberFormat="1" applyFont="1" applyFill="1" applyBorder="1" applyAlignment="1" applyProtection="1">
      <alignment/>
      <protection hidden="1"/>
    </xf>
    <xf numFmtId="168" fontId="3" fillId="0" borderId="31" xfId="52" applyNumberFormat="1" applyFont="1" applyFill="1" applyBorder="1" applyAlignment="1" applyProtection="1">
      <alignment/>
      <protection hidden="1"/>
    </xf>
    <xf numFmtId="166" fontId="5" fillId="34" borderId="18" xfId="52" applyNumberFormat="1" applyFont="1" applyFill="1" applyBorder="1" applyAlignment="1" applyProtection="1">
      <alignment horizontal="center"/>
      <protection hidden="1"/>
    </xf>
    <xf numFmtId="165" fontId="3" fillId="34" borderId="32" xfId="52" applyNumberFormat="1" applyFont="1" applyFill="1" applyBorder="1" applyAlignment="1" applyProtection="1">
      <alignment wrapText="1"/>
      <protection hidden="1"/>
    </xf>
    <xf numFmtId="165" fontId="3" fillId="34" borderId="23" xfId="52" applyNumberFormat="1" applyFont="1" applyFill="1" applyBorder="1" applyAlignment="1" applyProtection="1">
      <alignment vertical="center" wrapText="1"/>
      <protection hidden="1"/>
    </xf>
    <xf numFmtId="165" fontId="5" fillId="34" borderId="23" xfId="52" applyNumberFormat="1" applyFont="1" applyFill="1" applyBorder="1" applyAlignment="1" applyProtection="1">
      <alignment vertical="center" wrapText="1"/>
      <protection hidden="1"/>
    </xf>
    <xf numFmtId="165" fontId="5" fillId="34" borderId="33" xfId="52" applyNumberFormat="1" applyFont="1" applyFill="1" applyBorder="1" applyAlignment="1" applyProtection="1">
      <alignment vertical="center" wrapText="1"/>
      <protection hidden="1"/>
    </xf>
    <xf numFmtId="165" fontId="5" fillId="34" borderId="33" xfId="52" applyNumberFormat="1" applyFont="1" applyFill="1" applyBorder="1" applyAlignment="1" applyProtection="1">
      <alignment horizontal="left" wrapText="1"/>
      <protection hidden="1"/>
    </xf>
    <xf numFmtId="165" fontId="5" fillId="34" borderId="23" xfId="52" applyNumberFormat="1" applyFont="1" applyFill="1" applyBorder="1" applyAlignment="1" applyProtection="1">
      <alignment wrapText="1"/>
      <protection hidden="1"/>
    </xf>
    <xf numFmtId="165" fontId="40" fillId="34" borderId="23" xfId="0" applyNumberFormat="1" applyFont="1" applyFill="1" applyBorder="1" applyAlignment="1">
      <alignment wrapText="1"/>
    </xf>
    <xf numFmtId="0" fontId="40" fillId="34" borderId="27" xfId="0" applyFont="1" applyFill="1" applyBorder="1" applyAlignment="1">
      <alignment horizontal="left" vertical="center" wrapText="1"/>
    </xf>
    <xf numFmtId="168" fontId="3" fillId="0" borderId="34" xfId="52" applyNumberFormat="1" applyFont="1" applyFill="1" applyBorder="1" applyAlignment="1" applyProtection="1">
      <alignment/>
      <protection hidden="1"/>
    </xf>
    <xf numFmtId="166" fontId="3" fillId="34" borderId="18" xfId="52" applyNumberFormat="1" applyFont="1" applyFill="1" applyBorder="1" applyAlignment="1" applyProtection="1">
      <alignment/>
      <protection hidden="1"/>
    </xf>
    <xf numFmtId="165" fontId="3" fillId="34" borderId="18" xfId="52" applyNumberFormat="1" applyFont="1" applyFill="1" applyBorder="1" applyAlignment="1" applyProtection="1">
      <alignment/>
      <protection hidden="1"/>
    </xf>
    <xf numFmtId="168" fontId="5" fillId="34" borderId="25" xfId="52" applyNumberFormat="1" applyFont="1" applyFill="1" applyBorder="1" applyAlignment="1" applyProtection="1">
      <alignment horizontal="right"/>
      <protection hidden="1"/>
    </xf>
    <xf numFmtId="49" fontId="3" fillId="34" borderId="19" xfId="52" applyNumberFormat="1" applyFont="1" applyFill="1" applyBorder="1" applyAlignment="1" applyProtection="1">
      <alignment horizontal="right" wrapText="1"/>
      <protection hidden="1"/>
    </xf>
    <xf numFmtId="49" fontId="3" fillId="34" borderId="19" xfId="52" applyNumberFormat="1" applyFont="1" applyFill="1" applyBorder="1" applyAlignment="1" applyProtection="1">
      <alignment wrapText="1"/>
      <protection hidden="1"/>
    </xf>
    <xf numFmtId="168" fontId="3" fillId="34" borderId="25" xfId="52" applyNumberFormat="1" applyFont="1" applyFill="1" applyBorder="1" applyAlignment="1" applyProtection="1">
      <alignment wrapText="1"/>
      <protection hidden="1"/>
    </xf>
    <xf numFmtId="165" fontId="5" fillId="34" borderId="19" xfId="52" applyNumberFormat="1" applyFont="1" applyFill="1" applyBorder="1" applyAlignment="1" applyProtection="1">
      <alignment/>
      <protection hidden="1"/>
    </xf>
    <xf numFmtId="168" fontId="5" fillId="34" borderId="19" xfId="52" applyNumberFormat="1" applyFont="1" applyFill="1" applyBorder="1" applyAlignment="1" applyProtection="1">
      <alignment wrapText="1"/>
      <protection hidden="1"/>
    </xf>
    <xf numFmtId="168" fontId="5" fillId="34" borderId="14" xfId="52" applyNumberFormat="1" applyFont="1" applyFill="1" applyBorder="1" applyAlignment="1" applyProtection="1">
      <alignment wrapText="1"/>
      <protection hidden="1"/>
    </xf>
    <xf numFmtId="168" fontId="5" fillId="34" borderId="25" xfId="52" applyNumberFormat="1" applyFont="1" applyFill="1" applyBorder="1" applyAlignment="1" applyProtection="1">
      <alignment wrapText="1"/>
      <protection hidden="1"/>
    </xf>
    <xf numFmtId="49" fontId="5" fillId="34" borderId="19" xfId="0" applyNumberFormat="1" applyFont="1" applyFill="1" applyBorder="1" applyAlignment="1">
      <alignment horizontal="center"/>
    </xf>
    <xf numFmtId="165" fontId="5" fillId="34" borderId="19" xfId="52" applyNumberFormat="1" applyFont="1" applyFill="1" applyBorder="1" applyAlignment="1" applyProtection="1">
      <alignment wrapText="1"/>
      <protection hidden="1"/>
    </xf>
    <xf numFmtId="165" fontId="5" fillId="34" borderId="14" xfId="52" applyNumberFormat="1" applyFont="1" applyFill="1" applyBorder="1" applyAlignment="1" applyProtection="1">
      <alignment wrapText="1"/>
      <protection hidden="1"/>
    </xf>
    <xf numFmtId="166" fontId="5" fillId="34" borderId="18" xfId="52" applyNumberFormat="1" applyFont="1" applyFill="1" applyBorder="1" applyAlignment="1" applyProtection="1">
      <alignment horizontal="left"/>
      <protection hidden="1"/>
    </xf>
    <xf numFmtId="165" fontId="3" fillId="34" borderId="18" xfId="52" applyNumberFormat="1" applyFont="1" applyFill="1" applyBorder="1" applyAlignment="1" applyProtection="1">
      <alignment wrapText="1"/>
      <protection hidden="1"/>
    </xf>
    <xf numFmtId="167" fontId="3" fillId="34" borderId="18" xfId="52" applyNumberFormat="1" applyFont="1" applyFill="1" applyBorder="1" applyAlignment="1" applyProtection="1">
      <alignment/>
      <protection hidden="1"/>
    </xf>
    <xf numFmtId="166" fontId="3" fillId="34" borderId="18" xfId="52" applyNumberFormat="1" applyFont="1" applyFill="1" applyBorder="1" applyAlignment="1" applyProtection="1">
      <alignment/>
      <protection hidden="1"/>
    </xf>
    <xf numFmtId="165" fontId="3" fillId="34" borderId="18" xfId="52" applyNumberFormat="1" applyFont="1" applyFill="1" applyBorder="1" applyAlignment="1" applyProtection="1">
      <alignment horizontal="left"/>
      <protection hidden="1"/>
    </xf>
    <xf numFmtId="168" fontId="3" fillId="34" borderId="18" xfId="52" applyNumberFormat="1" applyFont="1" applyFill="1" applyBorder="1" applyAlignment="1" applyProtection="1">
      <alignment/>
      <protection hidden="1"/>
    </xf>
    <xf numFmtId="168" fontId="3" fillId="34" borderId="25" xfId="52" applyNumberFormat="1" applyFont="1" applyFill="1" applyBorder="1" applyAlignment="1" applyProtection="1">
      <alignment/>
      <protection hidden="1"/>
    </xf>
    <xf numFmtId="49" fontId="5" fillId="34" borderId="18" xfId="52" applyNumberFormat="1" applyFont="1" applyFill="1" applyBorder="1" applyAlignment="1" applyProtection="1">
      <alignment horizontal="left" wrapText="1"/>
      <protection hidden="1"/>
    </xf>
    <xf numFmtId="168" fontId="5" fillId="34" borderId="19" xfId="52" applyNumberFormat="1" applyFont="1" applyFill="1" applyBorder="1" applyAlignment="1" applyProtection="1">
      <alignment/>
      <protection hidden="1"/>
    </xf>
    <xf numFmtId="165" fontId="5" fillId="34" borderId="19" xfId="52" applyNumberFormat="1" applyFont="1" applyFill="1" applyBorder="1" applyAlignment="1" applyProtection="1">
      <alignment horizontal="left" wrapText="1"/>
      <protection hidden="1"/>
    </xf>
    <xf numFmtId="165" fontId="5" fillId="34" borderId="18" xfId="52" applyNumberFormat="1" applyFont="1" applyFill="1" applyBorder="1" applyAlignment="1" applyProtection="1">
      <alignment horizontal="left" wrapText="1"/>
      <protection hidden="1"/>
    </xf>
    <xf numFmtId="168" fontId="5" fillId="34" borderId="18" xfId="52" applyNumberFormat="1" applyFont="1" applyFill="1" applyBorder="1" applyAlignment="1" applyProtection="1">
      <alignment wrapText="1"/>
      <protection hidden="1"/>
    </xf>
    <xf numFmtId="168" fontId="3" fillId="34" borderId="35" xfId="52" applyNumberFormat="1" applyFont="1" applyFill="1" applyBorder="1" applyAlignment="1" applyProtection="1">
      <alignment/>
      <protection hidden="1"/>
    </xf>
    <xf numFmtId="166" fontId="3" fillId="0" borderId="23" xfId="52" applyNumberFormat="1" applyFont="1" applyFill="1" applyBorder="1" applyAlignment="1" applyProtection="1">
      <alignment wrapText="1"/>
      <protection hidden="1"/>
    </xf>
    <xf numFmtId="166" fontId="3" fillId="0" borderId="36" xfId="52" applyNumberFormat="1" applyFont="1" applyFill="1" applyBorder="1" applyAlignment="1" applyProtection="1">
      <alignment wrapText="1"/>
      <protection hidden="1"/>
    </xf>
    <xf numFmtId="49" fontId="3" fillId="34" borderId="18" xfId="52" applyNumberFormat="1" applyFont="1" applyFill="1" applyBorder="1" applyAlignment="1" applyProtection="1">
      <alignment wrapText="1"/>
      <protection hidden="1"/>
    </xf>
    <xf numFmtId="168" fontId="3" fillId="33" borderId="26" xfId="52" applyNumberFormat="1" applyFont="1" applyFill="1" applyBorder="1" applyAlignment="1" applyProtection="1">
      <alignment wrapText="1"/>
      <protection hidden="1"/>
    </xf>
    <xf numFmtId="165" fontId="5" fillId="34" borderId="19" xfId="52" applyNumberFormat="1" applyFont="1" applyFill="1" applyBorder="1" applyAlignment="1" applyProtection="1">
      <alignment horizontal="left"/>
      <protection hidden="1"/>
    </xf>
    <xf numFmtId="168" fontId="3" fillId="34" borderId="18" xfId="52" applyNumberFormat="1" applyFont="1" applyFill="1" applyBorder="1" applyAlignment="1" applyProtection="1">
      <alignment wrapText="1"/>
      <protection hidden="1"/>
    </xf>
    <xf numFmtId="168" fontId="3" fillId="34" borderId="37" xfId="52" applyNumberFormat="1" applyFont="1" applyFill="1" applyBorder="1" applyAlignment="1" applyProtection="1">
      <alignment/>
      <protection hidden="1"/>
    </xf>
    <xf numFmtId="168" fontId="3" fillId="34" borderId="38" xfId="52" applyNumberFormat="1" applyFont="1" applyFill="1" applyBorder="1" applyAlignment="1" applyProtection="1">
      <alignment/>
      <protection hidden="1"/>
    </xf>
    <xf numFmtId="166" fontId="5" fillId="33" borderId="18" xfId="52" applyNumberFormat="1" applyFont="1" applyFill="1" applyBorder="1" applyAlignment="1" applyProtection="1">
      <alignment/>
      <protection hidden="1"/>
    </xf>
    <xf numFmtId="168" fontId="5" fillId="34" borderId="35" xfId="52" applyNumberFormat="1" applyFont="1" applyFill="1" applyBorder="1" applyAlignment="1" applyProtection="1">
      <alignment wrapText="1"/>
      <protection hidden="1"/>
    </xf>
    <xf numFmtId="165" fontId="5" fillId="34" borderId="39" xfId="52" applyNumberFormat="1" applyFont="1" applyFill="1" applyBorder="1" applyAlignment="1" applyProtection="1">
      <alignment wrapText="1"/>
      <protection hidden="1"/>
    </xf>
    <xf numFmtId="165" fontId="5" fillId="34" borderId="40" xfId="52" applyNumberFormat="1" applyFont="1" applyFill="1" applyBorder="1" applyAlignment="1" applyProtection="1">
      <alignment wrapText="1"/>
      <protection hidden="1"/>
    </xf>
    <xf numFmtId="167" fontId="5" fillId="34" borderId="40" xfId="52" applyNumberFormat="1" applyFont="1" applyFill="1" applyBorder="1" applyAlignment="1" applyProtection="1">
      <alignment/>
      <protection hidden="1"/>
    </xf>
    <xf numFmtId="166" fontId="5" fillId="34" borderId="40" xfId="52" applyNumberFormat="1" applyFont="1" applyFill="1" applyBorder="1" applyAlignment="1" applyProtection="1">
      <alignment/>
      <protection hidden="1"/>
    </xf>
    <xf numFmtId="165" fontId="5" fillId="34" borderId="40" xfId="52" applyNumberFormat="1" applyFont="1" applyFill="1" applyBorder="1" applyAlignment="1" applyProtection="1">
      <alignment/>
      <protection hidden="1"/>
    </xf>
    <xf numFmtId="168" fontId="5" fillId="34" borderId="40" xfId="52" applyNumberFormat="1" applyFont="1" applyFill="1" applyBorder="1" applyAlignment="1" applyProtection="1">
      <alignment/>
      <protection hidden="1"/>
    </xf>
    <xf numFmtId="168" fontId="5" fillId="34" borderId="41" xfId="52" applyNumberFormat="1" applyFont="1" applyFill="1" applyBorder="1" applyAlignment="1" applyProtection="1">
      <alignment/>
      <protection hidden="1"/>
    </xf>
    <xf numFmtId="167" fontId="5" fillId="34" borderId="19" xfId="52" applyNumberFormat="1" applyFont="1" applyFill="1" applyBorder="1" applyAlignment="1" applyProtection="1">
      <alignment/>
      <protection hidden="1"/>
    </xf>
    <xf numFmtId="166" fontId="5" fillId="34" borderId="19" xfId="52" applyNumberFormat="1" applyFont="1" applyFill="1" applyBorder="1" applyAlignment="1" applyProtection="1">
      <alignment/>
      <protection hidden="1"/>
    </xf>
    <xf numFmtId="165" fontId="5" fillId="34" borderId="40" xfId="52" applyNumberFormat="1" applyFont="1" applyFill="1" applyBorder="1" applyAlignment="1" applyProtection="1">
      <alignment horizontal="left"/>
      <protection hidden="1"/>
    </xf>
    <xf numFmtId="165" fontId="3" fillId="34" borderId="39" xfId="52" applyNumberFormat="1" applyFont="1" applyFill="1" applyBorder="1" applyAlignment="1" applyProtection="1">
      <alignment wrapText="1"/>
      <protection hidden="1"/>
    </xf>
    <xf numFmtId="0" fontId="41" fillId="34" borderId="0" xfId="52" applyFont="1" applyFill="1">
      <alignment/>
      <protection/>
    </xf>
    <xf numFmtId="166" fontId="3" fillId="34" borderId="23" xfId="52" applyNumberFormat="1" applyFont="1" applyFill="1" applyBorder="1" applyAlignment="1" applyProtection="1">
      <alignment wrapText="1"/>
      <protection hidden="1"/>
    </xf>
    <xf numFmtId="49" fontId="5" fillId="0" borderId="18" xfId="52" applyNumberFormat="1" applyFont="1" applyFill="1" applyBorder="1" applyAlignment="1" applyProtection="1">
      <alignment/>
      <protection hidden="1"/>
    </xf>
    <xf numFmtId="0" fontId="4" fillId="34" borderId="0" xfId="52" applyNumberFormat="1" applyFont="1" applyFill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3"/>
  <sheetViews>
    <sheetView showGridLines="0" tabSelected="1" view="pageLayout" workbookViewId="0" topLeftCell="A1">
      <selection activeCell="J9" sqref="J9"/>
    </sheetView>
  </sheetViews>
  <sheetFormatPr defaultColWidth="9.140625" defaultRowHeight="15"/>
  <cols>
    <col min="1" max="1" width="36.8515625" style="1" customWidth="1"/>
    <col min="2" max="4" width="5.7109375" style="1" customWidth="1"/>
    <col min="5" max="5" width="9.7109375" style="1" customWidth="1"/>
    <col min="6" max="6" width="5.7109375" style="1" customWidth="1"/>
    <col min="7" max="7" width="20.421875" style="1" customWidth="1"/>
    <col min="8" max="8" width="19.00390625" style="1" customWidth="1"/>
    <col min="9" max="9" width="0.13671875" style="1" customWidth="1"/>
    <col min="10" max="189" width="9.140625" style="1" customWidth="1"/>
    <col min="190" max="16384" width="9.140625" style="1" customWidth="1"/>
  </cols>
  <sheetData>
    <row r="1" ht="12.75">
      <c r="H1" s="1" t="s">
        <v>158</v>
      </c>
    </row>
    <row r="2" ht="12.75">
      <c r="H2" s="1" t="s">
        <v>155</v>
      </c>
    </row>
    <row r="3" ht="12.75">
      <c r="H3" s="1" t="s">
        <v>108</v>
      </c>
    </row>
    <row r="4" spans="1:9" ht="12.75" customHeight="1">
      <c r="A4" s="17"/>
      <c r="B4" s="17"/>
      <c r="C4" s="17"/>
      <c r="D4" s="17"/>
      <c r="E4" s="15"/>
      <c r="F4" s="3"/>
      <c r="G4" s="3"/>
      <c r="H4" s="3" t="s">
        <v>109</v>
      </c>
      <c r="I4" s="3"/>
    </row>
    <row r="5" spans="1:9" ht="12.75" customHeight="1">
      <c r="A5" s="9"/>
      <c r="B5" s="9"/>
      <c r="C5" s="9"/>
      <c r="D5" s="18"/>
      <c r="E5" s="15"/>
      <c r="F5" s="3"/>
      <c r="G5" s="3"/>
      <c r="H5" s="3" t="s">
        <v>164</v>
      </c>
      <c r="I5" s="3"/>
    </row>
    <row r="6" spans="1:9" ht="12.75" customHeight="1">
      <c r="A6" s="9"/>
      <c r="B6" s="9"/>
      <c r="C6" s="9"/>
      <c r="D6" s="18"/>
      <c r="E6" s="15"/>
      <c r="F6" s="3"/>
      <c r="G6" s="3"/>
      <c r="H6" s="3"/>
      <c r="I6" s="3"/>
    </row>
    <row r="7" spans="1:9" ht="50.25" customHeight="1">
      <c r="A7" s="124" t="s">
        <v>122</v>
      </c>
      <c r="B7" s="124"/>
      <c r="C7" s="124"/>
      <c r="D7" s="124"/>
      <c r="E7" s="124"/>
      <c r="F7" s="124"/>
      <c r="G7" s="124"/>
      <c r="H7" s="124"/>
      <c r="I7" s="3"/>
    </row>
    <row r="8" spans="1:9" ht="12.75" customHeight="1" thickBot="1">
      <c r="A8" s="38"/>
      <c r="B8" s="38"/>
      <c r="C8" s="38"/>
      <c r="D8" s="38"/>
      <c r="E8" s="38"/>
      <c r="F8" s="38"/>
      <c r="G8" s="38"/>
      <c r="H8" s="19" t="s">
        <v>110</v>
      </c>
      <c r="I8" s="3"/>
    </row>
    <row r="9" spans="1:9" ht="59.25" customHeight="1" thickBot="1">
      <c r="A9" s="16" t="s">
        <v>107</v>
      </c>
      <c r="B9" s="16" t="s">
        <v>106</v>
      </c>
      <c r="C9" s="39" t="s">
        <v>105</v>
      </c>
      <c r="D9" s="16" t="s">
        <v>104</v>
      </c>
      <c r="E9" s="16" t="s">
        <v>103</v>
      </c>
      <c r="F9" s="16" t="s">
        <v>102</v>
      </c>
      <c r="G9" s="40" t="s">
        <v>123</v>
      </c>
      <c r="H9" s="14" t="s">
        <v>101</v>
      </c>
      <c r="I9" s="13"/>
    </row>
    <row r="10" spans="1:9" ht="15" customHeight="1">
      <c r="A10" s="65" t="s">
        <v>100</v>
      </c>
      <c r="B10" s="20">
        <v>650</v>
      </c>
      <c r="C10" s="21"/>
      <c r="D10" s="21"/>
      <c r="E10" s="22"/>
      <c r="F10" s="23"/>
      <c r="G10" s="43">
        <f>G11+G51+G62+G107+G140+G188+G244+G237+G162+G169</f>
        <v>29995.9</v>
      </c>
      <c r="H10" s="73">
        <f>H11+H51+H62+H107+H140+H188+H244+H237+H162</f>
        <v>227</v>
      </c>
      <c r="I10" s="12"/>
    </row>
    <row r="11" spans="1:9" ht="15" customHeight="1">
      <c r="A11" s="60" t="s">
        <v>99</v>
      </c>
      <c r="B11" s="24">
        <v>650</v>
      </c>
      <c r="C11" s="25">
        <v>1</v>
      </c>
      <c r="D11" s="25">
        <v>0</v>
      </c>
      <c r="E11" s="26"/>
      <c r="F11" s="27"/>
      <c r="G11" s="44">
        <f>G13+G19+G42+G46</f>
        <v>11598</v>
      </c>
      <c r="H11" s="45">
        <f>H13+H19+H42+H46</f>
        <v>0</v>
      </c>
      <c r="I11" s="11"/>
    </row>
    <row r="12" spans="1:10" ht="35.25" customHeight="1">
      <c r="A12" s="59" t="s">
        <v>141</v>
      </c>
      <c r="B12" s="32">
        <v>650</v>
      </c>
      <c r="C12" s="33">
        <v>1</v>
      </c>
      <c r="D12" s="33">
        <v>0</v>
      </c>
      <c r="E12" s="74">
        <v>1900002000</v>
      </c>
      <c r="F12" s="57">
        <v>0</v>
      </c>
      <c r="G12" s="44">
        <f>G13+G19</f>
        <v>11524</v>
      </c>
      <c r="H12" s="45">
        <f>H13+H19</f>
        <v>0</v>
      </c>
      <c r="I12" s="11"/>
      <c r="J12" s="56"/>
    </row>
    <row r="13" spans="1:10" ht="51" customHeight="1">
      <c r="A13" s="66" t="s">
        <v>98</v>
      </c>
      <c r="B13" s="32">
        <v>650</v>
      </c>
      <c r="C13" s="33">
        <v>1</v>
      </c>
      <c r="D13" s="33">
        <v>2</v>
      </c>
      <c r="E13" s="74"/>
      <c r="F13" s="75"/>
      <c r="G13" s="44">
        <f>G14</f>
        <v>1211</v>
      </c>
      <c r="H13" s="45">
        <v>0</v>
      </c>
      <c r="I13" s="11"/>
      <c r="J13" s="56"/>
    </row>
    <row r="14" spans="1:10" ht="27.75" customHeight="1">
      <c r="A14" s="67" t="s">
        <v>97</v>
      </c>
      <c r="B14" s="28">
        <v>650</v>
      </c>
      <c r="C14" s="29">
        <v>1</v>
      </c>
      <c r="D14" s="29">
        <v>2</v>
      </c>
      <c r="E14" s="30" t="s">
        <v>96</v>
      </c>
      <c r="F14" s="31" t="s">
        <v>18</v>
      </c>
      <c r="G14" s="46">
        <f>SUM(G15)</f>
        <v>1211</v>
      </c>
      <c r="H14" s="47">
        <v>0</v>
      </c>
      <c r="I14" s="11"/>
      <c r="J14" s="56"/>
    </row>
    <row r="15" spans="1:10" ht="75" customHeight="1">
      <c r="A15" s="68" t="s">
        <v>17</v>
      </c>
      <c r="B15" s="28">
        <v>650</v>
      </c>
      <c r="C15" s="29">
        <v>1</v>
      </c>
      <c r="D15" s="29">
        <v>2</v>
      </c>
      <c r="E15" s="30" t="s">
        <v>96</v>
      </c>
      <c r="F15" s="31" t="s">
        <v>16</v>
      </c>
      <c r="G15" s="46">
        <f>G16</f>
        <v>1211</v>
      </c>
      <c r="H15" s="47">
        <v>0</v>
      </c>
      <c r="I15" s="11"/>
      <c r="J15" s="56"/>
    </row>
    <row r="16" spans="1:10" ht="39" customHeight="1">
      <c r="A16" s="68" t="s">
        <v>67</v>
      </c>
      <c r="B16" s="28">
        <v>650</v>
      </c>
      <c r="C16" s="29">
        <v>1</v>
      </c>
      <c r="D16" s="29">
        <v>2</v>
      </c>
      <c r="E16" s="30" t="s">
        <v>96</v>
      </c>
      <c r="F16" s="31" t="s">
        <v>66</v>
      </c>
      <c r="G16" s="46">
        <f>SUM(G17:G18)</f>
        <v>1211</v>
      </c>
      <c r="H16" s="47">
        <v>0</v>
      </c>
      <c r="I16" s="11"/>
      <c r="J16" s="56"/>
    </row>
    <row r="17" spans="1:10" ht="26.25" customHeight="1">
      <c r="A17" s="69" t="s">
        <v>79</v>
      </c>
      <c r="B17" s="28">
        <v>650</v>
      </c>
      <c r="C17" s="29">
        <v>1</v>
      </c>
      <c r="D17" s="29">
        <v>2</v>
      </c>
      <c r="E17" s="30" t="s">
        <v>96</v>
      </c>
      <c r="F17" s="31" t="s">
        <v>78</v>
      </c>
      <c r="G17" s="46">
        <v>930</v>
      </c>
      <c r="H17" s="47">
        <v>0</v>
      </c>
      <c r="I17" s="11"/>
      <c r="J17" s="56"/>
    </row>
    <row r="18" spans="1:10" ht="66.75" customHeight="1">
      <c r="A18" s="68" t="s">
        <v>75</v>
      </c>
      <c r="B18" s="28">
        <v>650</v>
      </c>
      <c r="C18" s="29">
        <v>1</v>
      </c>
      <c r="D18" s="29">
        <v>2</v>
      </c>
      <c r="E18" s="30" t="s">
        <v>96</v>
      </c>
      <c r="F18" s="31" t="s">
        <v>74</v>
      </c>
      <c r="G18" s="46">
        <v>281</v>
      </c>
      <c r="H18" s="47">
        <v>0</v>
      </c>
      <c r="I18" s="11"/>
      <c r="J18" s="56"/>
    </row>
    <row r="19" spans="1:10" ht="68.25" customHeight="1">
      <c r="A19" s="60" t="s">
        <v>95</v>
      </c>
      <c r="B19" s="32">
        <v>650</v>
      </c>
      <c r="C19" s="33">
        <v>1</v>
      </c>
      <c r="D19" s="33">
        <v>4</v>
      </c>
      <c r="E19" s="74"/>
      <c r="F19" s="75"/>
      <c r="G19" s="44">
        <f>G20+G26+G32</f>
        <v>10313</v>
      </c>
      <c r="H19" s="45">
        <f>H20+H26+H32</f>
        <v>0</v>
      </c>
      <c r="I19" s="11"/>
      <c r="J19" s="56"/>
    </row>
    <row r="20" spans="1:10" ht="40.5" customHeight="1">
      <c r="A20" s="61" t="s">
        <v>94</v>
      </c>
      <c r="B20" s="28">
        <v>650</v>
      </c>
      <c r="C20" s="29">
        <v>1</v>
      </c>
      <c r="D20" s="29">
        <v>4</v>
      </c>
      <c r="E20" s="30" t="s">
        <v>93</v>
      </c>
      <c r="F20" s="31" t="s">
        <v>18</v>
      </c>
      <c r="G20" s="46">
        <f>G21</f>
        <v>4423.5</v>
      </c>
      <c r="H20" s="47">
        <v>0</v>
      </c>
      <c r="I20" s="11"/>
      <c r="J20" s="56"/>
    </row>
    <row r="21" spans="1:10" ht="74.25" customHeight="1">
      <c r="A21" s="61" t="s">
        <v>17</v>
      </c>
      <c r="B21" s="28">
        <v>650</v>
      </c>
      <c r="C21" s="29">
        <v>1</v>
      </c>
      <c r="D21" s="29">
        <v>4</v>
      </c>
      <c r="E21" s="30" t="s">
        <v>93</v>
      </c>
      <c r="F21" s="31" t="s">
        <v>16</v>
      </c>
      <c r="G21" s="46">
        <f>G22</f>
        <v>4423.5</v>
      </c>
      <c r="H21" s="47">
        <v>0</v>
      </c>
      <c r="I21" s="11"/>
      <c r="J21" s="56"/>
    </row>
    <row r="22" spans="1:10" ht="41.25" customHeight="1">
      <c r="A22" s="61" t="s">
        <v>67</v>
      </c>
      <c r="B22" s="28">
        <v>650</v>
      </c>
      <c r="C22" s="29">
        <v>1</v>
      </c>
      <c r="D22" s="29">
        <v>4</v>
      </c>
      <c r="E22" s="30" t="s">
        <v>93</v>
      </c>
      <c r="F22" s="31" t="s">
        <v>66</v>
      </c>
      <c r="G22" s="46">
        <f>SUM(G23:G25)</f>
        <v>4423.5</v>
      </c>
      <c r="H22" s="47">
        <v>0</v>
      </c>
      <c r="I22" s="11"/>
      <c r="J22" s="56"/>
    </row>
    <row r="23" spans="1:10" ht="28.5" customHeight="1">
      <c r="A23" s="61" t="s">
        <v>79</v>
      </c>
      <c r="B23" s="28">
        <v>650</v>
      </c>
      <c r="C23" s="29">
        <v>1</v>
      </c>
      <c r="D23" s="29">
        <v>4</v>
      </c>
      <c r="E23" s="30" t="s">
        <v>93</v>
      </c>
      <c r="F23" s="31" t="s">
        <v>78</v>
      </c>
      <c r="G23" s="46">
        <v>3310</v>
      </c>
      <c r="H23" s="47">
        <v>0</v>
      </c>
      <c r="I23" s="11"/>
      <c r="J23" s="56"/>
    </row>
    <row r="24" spans="1:10" ht="25.5" customHeight="1">
      <c r="A24" s="61" t="s">
        <v>77</v>
      </c>
      <c r="B24" s="28">
        <v>650</v>
      </c>
      <c r="C24" s="29">
        <v>1</v>
      </c>
      <c r="D24" s="29">
        <v>4</v>
      </c>
      <c r="E24" s="30" t="s">
        <v>93</v>
      </c>
      <c r="F24" s="31" t="s">
        <v>76</v>
      </c>
      <c r="G24" s="46">
        <v>116.5</v>
      </c>
      <c r="H24" s="47">
        <v>0</v>
      </c>
      <c r="I24" s="11"/>
      <c r="J24" s="56"/>
    </row>
    <row r="25" spans="1:10" ht="62.25" customHeight="1">
      <c r="A25" s="61" t="s">
        <v>75</v>
      </c>
      <c r="B25" s="28">
        <v>650</v>
      </c>
      <c r="C25" s="29">
        <v>1</v>
      </c>
      <c r="D25" s="29">
        <v>4</v>
      </c>
      <c r="E25" s="30" t="s">
        <v>93</v>
      </c>
      <c r="F25" s="31" t="s">
        <v>74</v>
      </c>
      <c r="G25" s="46">
        <v>997</v>
      </c>
      <c r="H25" s="47">
        <v>0</v>
      </c>
      <c r="I25" s="11"/>
      <c r="J25" s="56"/>
    </row>
    <row r="26" spans="1:10" ht="39.75" customHeight="1">
      <c r="A26" s="61" t="s">
        <v>92</v>
      </c>
      <c r="B26" s="28">
        <v>650</v>
      </c>
      <c r="C26" s="29">
        <v>1</v>
      </c>
      <c r="D26" s="29">
        <v>4</v>
      </c>
      <c r="E26" s="30" t="s">
        <v>91</v>
      </c>
      <c r="F26" s="31" t="s">
        <v>18</v>
      </c>
      <c r="G26" s="46">
        <f>G27</f>
        <v>3391.5</v>
      </c>
      <c r="H26" s="47">
        <v>0</v>
      </c>
      <c r="I26" s="11"/>
      <c r="J26" s="56"/>
    </row>
    <row r="27" spans="1:10" ht="75.75" customHeight="1">
      <c r="A27" s="61" t="s">
        <v>17</v>
      </c>
      <c r="B27" s="28">
        <v>650</v>
      </c>
      <c r="C27" s="29">
        <v>1</v>
      </c>
      <c r="D27" s="29">
        <v>4</v>
      </c>
      <c r="E27" s="30" t="s">
        <v>91</v>
      </c>
      <c r="F27" s="31" t="s">
        <v>16</v>
      </c>
      <c r="G27" s="46">
        <f>G28</f>
        <v>3391.5</v>
      </c>
      <c r="H27" s="47">
        <v>0</v>
      </c>
      <c r="I27" s="11"/>
      <c r="J27" s="56"/>
    </row>
    <row r="28" spans="1:10" ht="41.25" customHeight="1">
      <c r="A28" s="61" t="s">
        <v>67</v>
      </c>
      <c r="B28" s="28">
        <v>650</v>
      </c>
      <c r="C28" s="29">
        <v>1</v>
      </c>
      <c r="D28" s="29">
        <v>4</v>
      </c>
      <c r="E28" s="30" t="s">
        <v>91</v>
      </c>
      <c r="F28" s="31" t="s">
        <v>66</v>
      </c>
      <c r="G28" s="46">
        <f>SUM(G29:G31)</f>
        <v>3391.5</v>
      </c>
      <c r="H28" s="47">
        <v>0</v>
      </c>
      <c r="I28" s="11"/>
      <c r="J28" s="56"/>
    </row>
    <row r="29" spans="1:10" ht="27.75" customHeight="1">
      <c r="A29" s="61" t="s">
        <v>79</v>
      </c>
      <c r="B29" s="28">
        <v>650</v>
      </c>
      <c r="C29" s="29">
        <v>1</v>
      </c>
      <c r="D29" s="29">
        <v>4</v>
      </c>
      <c r="E29" s="30" t="s">
        <v>91</v>
      </c>
      <c r="F29" s="31" t="s">
        <v>78</v>
      </c>
      <c r="G29" s="46">
        <v>2540</v>
      </c>
      <c r="H29" s="47">
        <v>0</v>
      </c>
      <c r="I29" s="11"/>
      <c r="J29" s="56"/>
    </row>
    <row r="30" spans="1:10" ht="30.75" customHeight="1">
      <c r="A30" s="61" t="s">
        <v>77</v>
      </c>
      <c r="B30" s="28">
        <v>650</v>
      </c>
      <c r="C30" s="29">
        <v>1</v>
      </c>
      <c r="D30" s="29">
        <v>4</v>
      </c>
      <c r="E30" s="30" t="s">
        <v>91</v>
      </c>
      <c r="F30" s="31" t="s">
        <v>76</v>
      </c>
      <c r="G30" s="46">
        <v>86.5</v>
      </c>
      <c r="H30" s="47">
        <v>0</v>
      </c>
      <c r="I30" s="11"/>
      <c r="J30" s="56"/>
    </row>
    <row r="31" spans="1:10" ht="65.25" customHeight="1">
      <c r="A31" s="61" t="s">
        <v>75</v>
      </c>
      <c r="B31" s="28">
        <v>650</v>
      </c>
      <c r="C31" s="29">
        <v>1</v>
      </c>
      <c r="D31" s="29">
        <v>4</v>
      </c>
      <c r="E31" s="30" t="s">
        <v>91</v>
      </c>
      <c r="F31" s="31" t="s">
        <v>74</v>
      </c>
      <c r="G31" s="46">
        <v>765</v>
      </c>
      <c r="H31" s="47">
        <v>0</v>
      </c>
      <c r="I31" s="11"/>
      <c r="J31" s="56"/>
    </row>
    <row r="32" spans="1:10" ht="24.75" customHeight="1">
      <c r="A32" s="61" t="s">
        <v>85</v>
      </c>
      <c r="B32" s="28">
        <v>650</v>
      </c>
      <c r="C32" s="29">
        <v>1</v>
      </c>
      <c r="D32" s="29">
        <v>4</v>
      </c>
      <c r="E32" s="30" t="s">
        <v>88</v>
      </c>
      <c r="F32" s="31" t="s">
        <v>18</v>
      </c>
      <c r="G32" s="46">
        <f>G33+G37</f>
        <v>2498</v>
      </c>
      <c r="H32" s="47">
        <v>0</v>
      </c>
      <c r="I32" s="11"/>
      <c r="J32" s="56"/>
    </row>
    <row r="33" spans="1:10" ht="42.75" customHeight="1">
      <c r="A33" s="61" t="s">
        <v>7</v>
      </c>
      <c r="B33" s="28">
        <v>650</v>
      </c>
      <c r="C33" s="29">
        <v>1</v>
      </c>
      <c r="D33" s="29">
        <v>4</v>
      </c>
      <c r="E33" s="30" t="s">
        <v>88</v>
      </c>
      <c r="F33" s="31" t="s">
        <v>6</v>
      </c>
      <c r="G33" s="46">
        <f>G34</f>
        <v>2413</v>
      </c>
      <c r="H33" s="47">
        <v>0</v>
      </c>
      <c r="I33" s="11"/>
      <c r="J33" s="56"/>
    </row>
    <row r="34" spans="1:10" ht="34.5" customHeight="1">
      <c r="A34" s="61" t="s">
        <v>5</v>
      </c>
      <c r="B34" s="28">
        <v>650</v>
      </c>
      <c r="C34" s="29">
        <v>1</v>
      </c>
      <c r="D34" s="29">
        <v>4</v>
      </c>
      <c r="E34" s="30" t="s">
        <v>88</v>
      </c>
      <c r="F34" s="31" t="s">
        <v>4</v>
      </c>
      <c r="G34" s="46">
        <f>SUM(G35:G36)</f>
        <v>2413</v>
      </c>
      <c r="H34" s="47">
        <v>0</v>
      </c>
      <c r="I34" s="11"/>
      <c r="J34" s="56"/>
    </row>
    <row r="35" spans="1:10" ht="27.75" customHeight="1">
      <c r="A35" s="61" t="s">
        <v>124</v>
      </c>
      <c r="B35" s="28">
        <v>650</v>
      </c>
      <c r="C35" s="29">
        <v>1</v>
      </c>
      <c r="D35" s="29">
        <v>4</v>
      </c>
      <c r="E35" s="30" t="s">
        <v>88</v>
      </c>
      <c r="F35" s="34">
        <v>242</v>
      </c>
      <c r="G35" s="58">
        <v>0</v>
      </c>
      <c r="H35" s="76"/>
      <c r="I35" s="11"/>
      <c r="J35" s="56"/>
    </row>
    <row r="36" spans="1:10" ht="40.5" customHeight="1">
      <c r="A36" s="61" t="s">
        <v>3</v>
      </c>
      <c r="B36" s="28">
        <v>650</v>
      </c>
      <c r="C36" s="29">
        <v>1</v>
      </c>
      <c r="D36" s="29">
        <v>4</v>
      </c>
      <c r="E36" s="30" t="s">
        <v>88</v>
      </c>
      <c r="F36" s="31" t="s">
        <v>1</v>
      </c>
      <c r="G36" s="46">
        <v>2413</v>
      </c>
      <c r="H36" s="47">
        <v>0</v>
      </c>
      <c r="I36" s="11"/>
      <c r="J36" s="56"/>
    </row>
    <row r="37" spans="1:10" ht="15" customHeight="1">
      <c r="A37" s="61" t="s">
        <v>45</v>
      </c>
      <c r="B37" s="28">
        <v>650</v>
      </c>
      <c r="C37" s="29">
        <v>1</v>
      </c>
      <c r="D37" s="29">
        <v>4</v>
      </c>
      <c r="E37" s="30" t="s">
        <v>88</v>
      </c>
      <c r="F37" s="31" t="s">
        <v>44</v>
      </c>
      <c r="G37" s="46">
        <f>SUM(G38)</f>
        <v>85</v>
      </c>
      <c r="H37" s="47">
        <v>0</v>
      </c>
      <c r="I37" s="11"/>
      <c r="J37" s="56"/>
    </row>
    <row r="38" spans="1:10" ht="21" customHeight="1">
      <c r="A38" s="61" t="s">
        <v>43</v>
      </c>
      <c r="B38" s="28">
        <v>650</v>
      </c>
      <c r="C38" s="29">
        <v>1</v>
      </c>
      <c r="D38" s="29">
        <v>4</v>
      </c>
      <c r="E38" s="30" t="s">
        <v>88</v>
      </c>
      <c r="F38" s="31" t="s">
        <v>42</v>
      </c>
      <c r="G38" s="46">
        <f>SUM(G39:G41)</f>
        <v>85</v>
      </c>
      <c r="H38" s="47">
        <v>0</v>
      </c>
      <c r="I38" s="11"/>
      <c r="J38" s="56"/>
    </row>
    <row r="39" spans="1:10" ht="27" customHeight="1">
      <c r="A39" s="61" t="s">
        <v>41</v>
      </c>
      <c r="B39" s="28">
        <v>650</v>
      </c>
      <c r="C39" s="29">
        <v>1</v>
      </c>
      <c r="D39" s="29">
        <v>4</v>
      </c>
      <c r="E39" s="30" t="s">
        <v>88</v>
      </c>
      <c r="F39" s="31" t="s">
        <v>40</v>
      </c>
      <c r="G39" s="46">
        <v>68.7</v>
      </c>
      <c r="H39" s="47">
        <v>0</v>
      </c>
      <c r="I39" s="11"/>
      <c r="J39" s="56"/>
    </row>
    <row r="40" spans="1:10" ht="27" customHeight="1">
      <c r="A40" s="61" t="s">
        <v>90</v>
      </c>
      <c r="B40" s="28">
        <v>650</v>
      </c>
      <c r="C40" s="29">
        <v>1</v>
      </c>
      <c r="D40" s="29">
        <v>4</v>
      </c>
      <c r="E40" s="30" t="s">
        <v>88</v>
      </c>
      <c r="F40" s="31" t="s">
        <v>89</v>
      </c>
      <c r="G40" s="46">
        <v>1.3</v>
      </c>
      <c r="H40" s="47">
        <v>0</v>
      </c>
      <c r="I40" s="11"/>
      <c r="J40" s="56"/>
    </row>
    <row r="41" spans="1:10" ht="15" customHeight="1">
      <c r="A41" s="61" t="s">
        <v>39</v>
      </c>
      <c r="B41" s="28">
        <v>650</v>
      </c>
      <c r="C41" s="29">
        <v>1</v>
      </c>
      <c r="D41" s="29">
        <v>4</v>
      </c>
      <c r="E41" s="30" t="s">
        <v>88</v>
      </c>
      <c r="F41" s="31" t="s">
        <v>38</v>
      </c>
      <c r="G41" s="46">
        <v>15</v>
      </c>
      <c r="H41" s="47">
        <v>0</v>
      </c>
      <c r="I41" s="11"/>
      <c r="J41" s="56"/>
    </row>
    <row r="42" spans="1:10" ht="49.5" customHeight="1">
      <c r="A42" s="42" t="s">
        <v>87</v>
      </c>
      <c r="B42" s="77" t="s">
        <v>118</v>
      </c>
      <c r="C42" s="77" t="s">
        <v>119</v>
      </c>
      <c r="D42" s="77" t="s">
        <v>120</v>
      </c>
      <c r="E42" s="78"/>
      <c r="F42" s="78"/>
      <c r="G42" s="48">
        <f>G44</f>
        <v>20.9</v>
      </c>
      <c r="H42" s="79">
        <f>H44</f>
        <v>0</v>
      </c>
      <c r="I42" s="50">
        <f>I44</f>
        <v>0</v>
      </c>
      <c r="J42" s="56"/>
    </row>
    <row r="43" spans="1:10" ht="72" customHeight="1">
      <c r="A43" s="60" t="s">
        <v>37</v>
      </c>
      <c r="B43" s="28">
        <v>650</v>
      </c>
      <c r="C43" s="29">
        <v>1</v>
      </c>
      <c r="D43" s="29">
        <v>6</v>
      </c>
      <c r="E43" s="30">
        <v>7000089020</v>
      </c>
      <c r="F43" s="102" t="s">
        <v>18</v>
      </c>
      <c r="G43" s="105">
        <v>20.9</v>
      </c>
      <c r="H43" s="79">
        <v>0</v>
      </c>
      <c r="I43" s="103"/>
      <c r="J43" s="56"/>
    </row>
    <row r="44" spans="1:10" ht="18" customHeight="1">
      <c r="A44" s="61" t="s">
        <v>121</v>
      </c>
      <c r="B44" s="28">
        <v>650</v>
      </c>
      <c r="C44" s="29">
        <v>1</v>
      </c>
      <c r="D44" s="29">
        <v>6</v>
      </c>
      <c r="E44" s="30">
        <v>7000089020</v>
      </c>
      <c r="F44" s="34">
        <v>500</v>
      </c>
      <c r="G44" s="46">
        <f>G45</f>
        <v>20.9</v>
      </c>
      <c r="H44" s="47">
        <v>0</v>
      </c>
      <c r="I44" s="11"/>
      <c r="J44" s="56"/>
    </row>
    <row r="45" spans="1:10" ht="16.5" customHeight="1">
      <c r="A45" s="61" t="s">
        <v>34</v>
      </c>
      <c r="B45" s="28">
        <v>650</v>
      </c>
      <c r="C45" s="29">
        <v>1</v>
      </c>
      <c r="D45" s="29">
        <v>6</v>
      </c>
      <c r="E45" s="30">
        <v>7000089020</v>
      </c>
      <c r="F45" s="34">
        <v>540</v>
      </c>
      <c r="G45" s="46">
        <v>20.9</v>
      </c>
      <c r="H45" s="47">
        <v>0</v>
      </c>
      <c r="I45" s="11"/>
      <c r="J45" s="56"/>
    </row>
    <row r="46" spans="1:10" ht="20.25" customHeight="1">
      <c r="A46" s="60" t="s">
        <v>86</v>
      </c>
      <c r="B46" s="32">
        <v>650</v>
      </c>
      <c r="C46" s="33">
        <v>1</v>
      </c>
      <c r="D46" s="33">
        <v>13</v>
      </c>
      <c r="E46" s="74"/>
      <c r="F46" s="75"/>
      <c r="G46" s="44">
        <f aca="true" t="shared" si="0" ref="G46:H48">G47</f>
        <v>53.1</v>
      </c>
      <c r="H46" s="45">
        <f t="shared" si="0"/>
        <v>0</v>
      </c>
      <c r="I46" s="11"/>
      <c r="J46" s="56"/>
    </row>
    <row r="47" spans="1:10" ht="32.25" customHeight="1">
      <c r="A47" s="61" t="s">
        <v>85</v>
      </c>
      <c r="B47" s="28">
        <v>650</v>
      </c>
      <c r="C47" s="29">
        <v>1</v>
      </c>
      <c r="D47" s="29">
        <v>13</v>
      </c>
      <c r="E47" s="108">
        <v>7000099990</v>
      </c>
      <c r="F47" s="31" t="s">
        <v>18</v>
      </c>
      <c r="G47" s="46">
        <f>G48</f>
        <v>53.1</v>
      </c>
      <c r="H47" s="47">
        <f>H48</f>
        <v>0</v>
      </c>
      <c r="I47" s="11"/>
      <c r="J47" s="56"/>
    </row>
    <row r="48" spans="1:10" ht="24" customHeight="1">
      <c r="A48" s="61" t="s">
        <v>7</v>
      </c>
      <c r="B48" s="28">
        <v>650</v>
      </c>
      <c r="C48" s="29">
        <v>1</v>
      </c>
      <c r="D48" s="29">
        <v>13</v>
      </c>
      <c r="E48" s="108">
        <v>7000099990</v>
      </c>
      <c r="F48" s="34">
        <v>200</v>
      </c>
      <c r="G48" s="46">
        <f t="shared" si="0"/>
        <v>53.1</v>
      </c>
      <c r="H48" s="47">
        <f t="shared" si="0"/>
        <v>0</v>
      </c>
      <c r="I48" s="11"/>
      <c r="J48" s="56"/>
    </row>
    <row r="49" spans="1:10" ht="21.75" customHeight="1">
      <c r="A49" s="61" t="s">
        <v>5</v>
      </c>
      <c r="B49" s="28">
        <v>650</v>
      </c>
      <c r="C49" s="29">
        <v>1</v>
      </c>
      <c r="D49" s="29">
        <v>13</v>
      </c>
      <c r="E49" s="108">
        <v>7000099990</v>
      </c>
      <c r="F49" s="34">
        <v>240</v>
      </c>
      <c r="G49" s="46">
        <f>G50</f>
        <v>53.1</v>
      </c>
      <c r="H49" s="47">
        <f>H50</f>
        <v>0</v>
      </c>
      <c r="I49" s="11"/>
      <c r="J49" s="56"/>
    </row>
    <row r="50" spans="1:10" ht="21.75" customHeight="1">
      <c r="A50" s="61" t="s">
        <v>3</v>
      </c>
      <c r="B50" s="28">
        <v>650</v>
      </c>
      <c r="C50" s="29">
        <v>1</v>
      </c>
      <c r="D50" s="29">
        <v>13</v>
      </c>
      <c r="E50" s="108">
        <v>7000099990</v>
      </c>
      <c r="F50" s="34">
        <v>244</v>
      </c>
      <c r="G50" s="46">
        <v>53.1</v>
      </c>
      <c r="H50" s="47">
        <v>0</v>
      </c>
      <c r="I50" s="11"/>
      <c r="J50" s="56"/>
    </row>
    <row r="51" spans="1:10" ht="15" customHeight="1">
      <c r="A51" s="60" t="s">
        <v>84</v>
      </c>
      <c r="B51" s="32">
        <v>650</v>
      </c>
      <c r="C51" s="33">
        <v>2</v>
      </c>
      <c r="D51" s="33">
        <v>0</v>
      </c>
      <c r="E51" s="74"/>
      <c r="F51" s="75"/>
      <c r="G51" s="44">
        <f>G52</f>
        <v>217.8</v>
      </c>
      <c r="H51" s="45">
        <f>H52</f>
        <v>217.8</v>
      </c>
      <c r="I51" s="11"/>
      <c r="J51" s="56"/>
    </row>
    <row r="52" spans="1:10" ht="21.75" customHeight="1">
      <c r="A52" s="61" t="s">
        <v>83</v>
      </c>
      <c r="B52" s="28">
        <v>650</v>
      </c>
      <c r="C52" s="29">
        <v>2</v>
      </c>
      <c r="D52" s="29">
        <v>3</v>
      </c>
      <c r="E52" s="30">
        <v>7000051180</v>
      </c>
      <c r="F52" s="31" t="s">
        <v>18</v>
      </c>
      <c r="G52" s="46">
        <f>G53</f>
        <v>217.8</v>
      </c>
      <c r="H52" s="47">
        <f>H53</f>
        <v>217.8</v>
      </c>
      <c r="I52" s="11"/>
      <c r="J52" s="56"/>
    </row>
    <row r="53" spans="1:10" ht="48.75" customHeight="1">
      <c r="A53" s="61" t="s">
        <v>130</v>
      </c>
      <c r="B53" s="28">
        <v>650</v>
      </c>
      <c r="C53" s="29">
        <v>2</v>
      </c>
      <c r="D53" s="29">
        <v>3</v>
      </c>
      <c r="E53" s="30" t="s">
        <v>82</v>
      </c>
      <c r="F53" s="31" t="s">
        <v>18</v>
      </c>
      <c r="G53" s="46">
        <f>G54+G59</f>
        <v>217.8</v>
      </c>
      <c r="H53" s="47">
        <f>H54+H59</f>
        <v>217.8</v>
      </c>
      <c r="I53" s="11"/>
      <c r="J53" s="56"/>
    </row>
    <row r="54" spans="1:10" ht="72" customHeight="1">
      <c r="A54" s="61" t="s">
        <v>17</v>
      </c>
      <c r="B54" s="28">
        <v>650</v>
      </c>
      <c r="C54" s="29">
        <v>2</v>
      </c>
      <c r="D54" s="29">
        <v>3</v>
      </c>
      <c r="E54" s="30" t="s">
        <v>82</v>
      </c>
      <c r="F54" s="31" t="s">
        <v>16</v>
      </c>
      <c r="G54" s="46">
        <f>G55</f>
        <v>170</v>
      </c>
      <c r="H54" s="47">
        <f>H55</f>
        <v>170</v>
      </c>
      <c r="I54" s="11"/>
      <c r="J54" s="56"/>
    </row>
    <row r="55" spans="1:10" ht="32.25" customHeight="1">
      <c r="A55" s="61" t="s">
        <v>67</v>
      </c>
      <c r="B55" s="28">
        <v>650</v>
      </c>
      <c r="C55" s="29">
        <v>2</v>
      </c>
      <c r="D55" s="29">
        <v>3</v>
      </c>
      <c r="E55" s="30" t="s">
        <v>82</v>
      </c>
      <c r="F55" s="31" t="s">
        <v>66</v>
      </c>
      <c r="G55" s="46">
        <f>SUM(G56:G58)</f>
        <v>170</v>
      </c>
      <c r="H55" s="47">
        <f>SUM(H56:H58)</f>
        <v>170</v>
      </c>
      <c r="I55" s="11"/>
      <c r="J55" s="56"/>
    </row>
    <row r="56" spans="1:10" ht="23.25" customHeight="1">
      <c r="A56" s="61" t="s">
        <v>79</v>
      </c>
      <c r="B56" s="28">
        <v>650</v>
      </c>
      <c r="C56" s="29">
        <v>2</v>
      </c>
      <c r="D56" s="29">
        <v>3</v>
      </c>
      <c r="E56" s="30" t="s">
        <v>82</v>
      </c>
      <c r="F56" s="31" t="s">
        <v>78</v>
      </c>
      <c r="G56" s="46">
        <v>130</v>
      </c>
      <c r="H56" s="47">
        <v>130</v>
      </c>
      <c r="I56" s="11"/>
      <c r="J56" s="56"/>
    </row>
    <row r="57" spans="1:10" ht="27.75" customHeight="1">
      <c r="A57" s="61" t="s">
        <v>77</v>
      </c>
      <c r="B57" s="28">
        <v>650</v>
      </c>
      <c r="C57" s="29">
        <v>2</v>
      </c>
      <c r="D57" s="29">
        <v>3</v>
      </c>
      <c r="E57" s="30" t="s">
        <v>82</v>
      </c>
      <c r="F57" s="31" t="s">
        <v>76</v>
      </c>
      <c r="G57" s="46">
        <v>0</v>
      </c>
      <c r="H57" s="47">
        <v>0</v>
      </c>
      <c r="I57" s="11"/>
      <c r="J57" s="56"/>
    </row>
    <row r="58" spans="1:10" ht="60.75" customHeight="1">
      <c r="A58" s="61" t="s">
        <v>75</v>
      </c>
      <c r="B58" s="28">
        <v>650</v>
      </c>
      <c r="C58" s="29">
        <v>2</v>
      </c>
      <c r="D58" s="29">
        <v>3</v>
      </c>
      <c r="E58" s="30" t="s">
        <v>82</v>
      </c>
      <c r="F58" s="31" t="s">
        <v>74</v>
      </c>
      <c r="G58" s="46">
        <v>40</v>
      </c>
      <c r="H58" s="47">
        <v>40</v>
      </c>
      <c r="I58" s="11"/>
      <c r="J58" s="56"/>
    </row>
    <row r="59" spans="1:10" ht="35.25" customHeight="1">
      <c r="A59" s="61" t="s">
        <v>7</v>
      </c>
      <c r="B59" s="28">
        <v>650</v>
      </c>
      <c r="C59" s="29">
        <v>2</v>
      </c>
      <c r="D59" s="29">
        <v>3</v>
      </c>
      <c r="E59" s="30" t="s">
        <v>82</v>
      </c>
      <c r="F59" s="31" t="s">
        <v>6</v>
      </c>
      <c r="G59" s="46">
        <f>G60</f>
        <v>47.8</v>
      </c>
      <c r="H59" s="47">
        <f>H60</f>
        <v>47.8</v>
      </c>
      <c r="I59" s="11"/>
      <c r="J59" s="56"/>
    </row>
    <row r="60" spans="1:10" ht="35.25" customHeight="1">
      <c r="A60" s="61" t="s">
        <v>5</v>
      </c>
      <c r="B60" s="28">
        <v>650</v>
      </c>
      <c r="C60" s="29">
        <v>2</v>
      </c>
      <c r="D60" s="29">
        <v>3</v>
      </c>
      <c r="E60" s="30" t="s">
        <v>82</v>
      </c>
      <c r="F60" s="31" t="s">
        <v>4</v>
      </c>
      <c r="G60" s="46">
        <f>SUM(G61:G61)</f>
        <v>47.8</v>
      </c>
      <c r="H60" s="47">
        <f>SUM(H61:H61)</f>
        <v>47.8</v>
      </c>
      <c r="I60" s="11"/>
      <c r="J60" s="56"/>
    </row>
    <row r="61" spans="1:10" ht="36" customHeight="1">
      <c r="A61" s="61" t="s">
        <v>3</v>
      </c>
      <c r="B61" s="28">
        <v>650</v>
      </c>
      <c r="C61" s="29">
        <v>2</v>
      </c>
      <c r="D61" s="29">
        <v>3</v>
      </c>
      <c r="E61" s="30" t="s">
        <v>82</v>
      </c>
      <c r="F61" s="31" t="s">
        <v>1</v>
      </c>
      <c r="G61" s="46">
        <v>47.8</v>
      </c>
      <c r="H61" s="47">
        <v>47.8</v>
      </c>
      <c r="I61" s="11"/>
      <c r="J61" s="56"/>
    </row>
    <row r="62" spans="1:10" ht="21.75" customHeight="1">
      <c r="A62" s="60" t="s">
        <v>81</v>
      </c>
      <c r="B62" s="32">
        <v>650</v>
      </c>
      <c r="C62" s="33">
        <v>3</v>
      </c>
      <c r="D62" s="33">
        <v>0</v>
      </c>
      <c r="E62" s="74"/>
      <c r="F62" s="75"/>
      <c r="G62" s="44">
        <f>G63+G73+G90</f>
        <v>138.4</v>
      </c>
      <c r="H62" s="45">
        <f>H63+H73+H90</f>
        <v>8</v>
      </c>
      <c r="I62" s="11"/>
      <c r="J62" s="56"/>
    </row>
    <row r="63" spans="1:10" ht="15" customHeight="1">
      <c r="A63" s="61" t="s">
        <v>80</v>
      </c>
      <c r="B63" s="28">
        <v>650</v>
      </c>
      <c r="C63" s="29">
        <v>3</v>
      </c>
      <c r="D63" s="29">
        <v>4</v>
      </c>
      <c r="E63" s="30"/>
      <c r="F63" s="31"/>
      <c r="G63" s="46">
        <f>G64</f>
        <v>12.1</v>
      </c>
      <c r="H63" s="47">
        <f>H64</f>
        <v>8</v>
      </c>
      <c r="I63" s="11"/>
      <c r="J63" s="56"/>
    </row>
    <row r="64" spans="1:10" ht="138.75" customHeight="1">
      <c r="A64" s="61" t="s">
        <v>131</v>
      </c>
      <c r="B64" s="28">
        <v>650</v>
      </c>
      <c r="C64" s="29">
        <v>3</v>
      </c>
      <c r="D64" s="29">
        <v>4</v>
      </c>
      <c r="E64" s="30" t="s">
        <v>73</v>
      </c>
      <c r="F64" s="31" t="s">
        <v>18</v>
      </c>
      <c r="G64" s="46">
        <f>G65+G70</f>
        <v>12.1</v>
      </c>
      <c r="H64" s="47">
        <f>H65+H70</f>
        <v>8</v>
      </c>
      <c r="I64" s="11"/>
      <c r="J64" s="56"/>
    </row>
    <row r="65" spans="1:10" ht="71.25" customHeight="1">
      <c r="A65" s="61" t="s">
        <v>17</v>
      </c>
      <c r="B65" s="28">
        <v>650</v>
      </c>
      <c r="C65" s="29">
        <v>3</v>
      </c>
      <c r="D65" s="29">
        <v>4</v>
      </c>
      <c r="E65" s="30" t="s">
        <v>73</v>
      </c>
      <c r="F65" s="31" t="s">
        <v>16</v>
      </c>
      <c r="G65" s="46">
        <f>G66</f>
        <v>8</v>
      </c>
      <c r="H65" s="47">
        <f>H66</f>
        <v>8</v>
      </c>
      <c r="I65" s="11"/>
      <c r="J65" s="56"/>
    </row>
    <row r="66" spans="1:10" ht="38.25" customHeight="1">
      <c r="A66" s="61" t="s">
        <v>67</v>
      </c>
      <c r="B66" s="28">
        <v>650</v>
      </c>
      <c r="C66" s="29">
        <v>3</v>
      </c>
      <c r="D66" s="29">
        <v>4</v>
      </c>
      <c r="E66" s="30" t="s">
        <v>73</v>
      </c>
      <c r="F66" s="31" t="s">
        <v>66</v>
      </c>
      <c r="G66" s="46">
        <f>SUM(G67:G69)</f>
        <v>8</v>
      </c>
      <c r="H66" s="47">
        <f>SUM(H67:H69)</f>
        <v>8</v>
      </c>
      <c r="I66" s="11"/>
      <c r="J66" s="56"/>
    </row>
    <row r="67" spans="1:10" ht="27.75" customHeight="1">
      <c r="A67" s="61" t="s">
        <v>79</v>
      </c>
      <c r="B67" s="28">
        <v>650</v>
      </c>
      <c r="C67" s="29">
        <v>3</v>
      </c>
      <c r="D67" s="29">
        <v>4</v>
      </c>
      <c r="E67" s="30" t="s">
        <v>73</v>
      </c>
      <c r="F67" s="31" t="s">
        <v>78</v>
      </c>
      <c r="G67" s="46">
        <v>6</v>
      </c>
      <c r="H67" s="47">
        <v>6</v>
      </c>
      <c r="I67" s="11"/>
      <c r="J67" s="56"/>
    </row>
    <row r="68" spans="1:10" ht="31.5" customHeight="1">
      <c r="A68" s="61" t="s">
        <v>77</v>
      </c>
      <c r="B68" s="28">
        <v>650</v>
      </c>
      <c r="C68" s="29">
        <v>3</v>
      </c>
      <c r="D68" s="29">
        <v>4</v>
      </c>
      <c r="E68" s="30" t="s">
        <v>73</v>
      </c>
      <c r="F68" s="31" t="s">
        <v>76</v>
      </c>
      <c r="G68" s="46">
        <v>0</v>
      </c>
      <c r="H68" s="47">
        <v>0</v>
      </c>
      <c r="I68" s="11"/>
      <c r="J68" s="56"/>
    </row>
    <row r="69" spans="1:10" ht="44.25" customHeight="1">
      <c r="A69" s="61" t="s">
        <v>75</v>
      </c>
      <c r="B69" s="28">
        <v>650</v>
      </c>
      <c r="C69" s="29">
        <v>3</v>
      </c>
      <c r="D69" s="29">
        <v>4</v>
      </c>
      <c r="E69" s="30" t="s">
        <v>73</v>
      </c>
      <c r="F69" s="31" t="s">
        <v>74</v>
      </c>
      <c r="G69" s="46">
        <v>2</v>
      </c>
      <c r="H69" s="47">
        <v>2</v>
      </c>
      <c r="I69" s="11"/>
      <c r="J69" s="56"/>
    </row>
    <row r="70" spans="1:10" ht="39" customHeight="1">
      <c r="A70" s="61" t="s">
        <v>7</v>
      </c>
      <c r="B70" s="28">
        <v>650</v>
      </c>
      <c r="C70" s="29">
        <v>3</v>
      </c>
      <c r="D70" s="29">
        <v>4</v>
      </c>
      <c r="E70" s="30" t="s">
        <v>73</v>
      </c>
      <c r="F70" s="31" t="s">
        <v>6</v>
      </c>
      <c r="G70" s="46">
        <f>G71</f>
        <v>4.1</v>
      </c>
      <c r="H70" s="47">
        <f>H71</f>
        <v>0</v>
      </c>
      <c r="I70" s="11"/>
      <c r="J70" s="56"/>
    </row>
    <row r="71" spans="1:10" ht="39" customHeight="1">
      <c r="A71" s="61" t="s">
        <v>5</v>
      </c>
      <c r="B71" s="28">
        <v>650</v>
      </c>
      <c r="C71" s="29">
        <v>3</v>
      </c>
      <c r="D71" s="29">
        <v>4</v>
      </c>
      <c r="E71" s="30" t="s">
        <v>73</v>
      </c>
      <c r="F71" s="31" t="s">
        <v>4</v>
      </c>
      <c r="G71" s="46">
        <f>SUM(G72:G72)</f>
        <v>4.1</v>
      </c>
      <c r="H71" s="47">
        <f>SUM(H72:H72)</f>
        <v>0</v>
      </c>
      <c r="I71" s="11"/>
      <c r="J71" s="56"/>
    </row>
    <row r="72" spans="1:10" ht="44.25" customHeight="1">
      <c r="A72" s="61" t="s">
        <v>3</v>
      </c>
      <c r="B72" s="28">
        <v>650</v>
      </c>
      <c r="C72" s="29">
        <v>3</v>
      </c>
      <c r="D72" s="29">
        <v>4</v>
      </c>
      <c r="E72" s="30" t="s">
        <v>73</v>
      </c>
      <c r="F72" s="31" t="s">
        <v>1</v>
      </c>
      <c r="G72" s="46">
        <v>4.1</v>
      </c>
      <c r="H72" s="47">
        <v>0</v>
      </c>
      <c r="I72" s="11"/>
      <c r="J72" s="56"/>
    </row>
    <row r="73" spans="1:10" ht="52.5" customHeight="1">
      <c r="A73" s="61" t="s">
        <v>72</v>
      </c>
      <c r="B73" s="28">
        <v>650</v>
      </c>
      <c r="C73" s="29">
        <v>3</v>
      </c>
      <c r="D73" s="29">
        <v>9</v>
      </c>
      <c r="E73" s="30"/>
      <c r="F73" s="31"/>
      <c r="G73" s="46">
        <f>G74</f>
        <v>100</v>
      </c>
      <c r="H73" s="47">
        <f>H74</f>
        <v>0</v>
      </c>
      <c r="I73" s="11"/>
      <c r="J73" s="56"/>
    </row>
    <row r="74" spans="1:10" ht="61.5" customHeight="1">
      <c r="A74" s="59" t="s">
        <v>142</v>
      </c>
      <c r="B74" s="28">
        <v>650</v>
      </c>
      <c r="C74" s="29">
        <v>3</v>
      </c>
      <c r="D74" s="29">
        <v>9</v>
      </c>
      <c r="E74" s="30">
        <v>1400099990</v>
      </c>
      <c r="F74" s="31" t="s">
        <v>18</v>
      </c>
      <c r="G74" s="46">
        <f>G75+G78+G81+G86</f>
        <v>100</v>
      </c>
      <c r="H74" s="47">
        <v>0</v>
      </c>
      <c r="I74" s="11"/>
      <c r="J74" s="56"/>
    </row>
    <row r="75" spans="1:10" ht="74.25" customHeight="1">
      <c r="A75" s="61" t="s">
        <v>17</v>
      </c>
      <c r="B75" s="28">
        <v>650</v>
      </c>
      <c r="C75" s="29">
        <v>3</v>
      </c>
      <c r="D75" s="29">
        <v>9</v>
      </c>
      <c r="E75" s="30">
        <v>1400099990</v>
      </c>
      <c r="F75" s="31" t="s">
        <v>16</v>
      </c>
      <c r="G75" s="46">
        <f>G76</f>
        <v>0</v>
      </c>
      <c r="H75" s="47">
        <v>0</v>
      </c>
      <c r="I75" s="11"/>
      <c r="J75" s="56"/>
    </row>
    <row r="76" spans="1:10" ht="32.25" customHeight="1">
      <c r="A76" s="61" t="s">
        <v>67</v>
      </c>
      <c r="B76" s="28">
        <v>650</v>
      </c>
      <c r="C76" s="29">
        <v>3</v>
      </c>
      <c r="D76" s="29">
        <v>9</v>
      </c>
      <c r="E76" s="30">
        <v>1400099990</v>
      </c>
      <c r="F76" s="31" t="s">
        <v>66</v>
      </c>
      <c r="G76" s="46">
        <f>G77</f>
        <v>0</v>
      </c>
      <c r="H76" s="47">
        <v>0</v>
      </c>
      <c r="I76" s="11"/>
      <c r="J76" s="56"/>
    </row>
    <row r="77" spans="1:10" ht="61.5" customHeight="1">
      <c r="A77" s="61" t="s">
        <v>65</v>
      </c>
      <c r="B77" s="28">
        <v>650</v>
      </c>
      <c r="C77" s="29">
        <v>3</v>
      </c>
      <c r="D77" s="29">
        <v>9</v>
      </c>
      <c r="E77" s="30">
        <v>1400099990</v>
      </c>
      <c r="F77" s="31" t="s">
        <v>63</v>
      </c>
      <c r="G77" s="46">
        <v>0</v>
      </c>
      <c r="H77" s="47">
        <v>0</v>
      </c>
      <c r="I77" s="11"/>
      <c r="J77" s="56"/>
    </row>
    <row r="78" spans="1:10" ht="32.25" customHeight="1">
      <c r="A78" s="61" t="s">
        <v>7</v>
      </c>
      <c r="B78" s="28">
        <v>650</v>
      </c>
      <c r="C78" s="29">
        <v>3</v>
      </c>
      <c r="D78" s="29">
        <v>9</v>
      </c>
      <c r="E78" s="30">
        <v>1400099990</v>
      </c>
      <c r="F78" s="31" t="s">
        <v>6</v>
      </c>
      <c r="G78" s="46">
        <f>G79</f>
        <v>44.4</v>
      </c>
      <c r="H78" s="47">
        <v>0</v>
      </c>
      <c r="I78" s="11"/>
      <c r="J78" s="56"/>
    </row>
    <row r="79" spans="1:10" ht="32.25" customHeight="1">
      <c r="A79" s="61" t="s">
        <v>5</v>
      </c>
      <c r="B79" s="28">
        <v>650</v>
      </c>
      <c r="C79" s="29">
        <v>3</v>
      </c>
      <c r="D79" s="29">
        <v>9</v>
      </c>
      <c r="E79" s="30">
        <v>1400099990</v>
      </c>
      <c r="F79" s="31" t="s">
        <v>4</v>
      </c>
      <c r="G79" s="46">
        <f>G80</f>
        <v>44.4</v>
      </c>
      <c r="H79" s="47">
        <v>0</v>
      </c>
      <c r="I79" s="11"/>
      <c r="J79" s="56"/>
    </row>
    <row r="80" spans="1:10" ht="32.25" customHeight="1">
      <c r="A80" s="61" t="s">
        <v>3</v>
      </c>
      <c r="B80" s="28">
        <v>650</v>
      </c>
      <c r="C80" s="29">
        <v>3</v>
      </c>
      <c r="D80" s="29">
        <v>9</v>
      </c>
      <c r="E80" s="30">
        <v>1400099990</v>
      </c>
      <c r="F80" s="31" t="s">
        <v>1</v>
      </c>
      <c r="G80" s="46">
        <v>44.4</v>
      </c>
      <c r="H80" s="47">
        <v>0</v>
      </c>
      <c r="I80" s="11"/>
      <c r="J80" s="56"/>
    </row>
    <row r="81" spans="1:10" ht="70.5" customHeight="1">
      <c r="A81" s="59" t="s">
        <v>132</v>
      </c>
      <c r="B81" s="28">
        <v>650</v>
      </c>
      <c r="C81" s="29">
        <v>3</v>
      </c>
      <c r="D81" s="29">
        <v>9</v>
      </c>
      <c r="E81" s="30" t="s">
        <v>70</v>
      </c>
      <c r="F81" s="31" t="s">
        <v>18</v>
      </c>
      <c r="G81" s="46">
        <f>G82</f>
        <v>50</v>
      </c>
      <c r="H81" s="47">
        <v>0</v>
      </c>
      <c r="I81" s="11"/>
      <c r="J81" s="56"/>
    </row>
    <row r="82" spans="1:10" ht="21.75" customHeight="1">
      <c r="A82" s="61" t="s">
        <v>71</v>
      </c>
      <c r="B82" s="28">
        <v>650</v>
      </c>
      <c r="C82" s="29">
        <v>3</v>
      </c>
      <c r="D82" s="29">
        <v>9</v>
      </c>
      <c r="E82" s="30" t="s">
        <v>70</v>
      </c>
      <c r="F82" s="31" t="s">
        <v>18</v>
      </c>
      <c r="G82" s="46">
        <f>G83</f>
        <v>50</v>
      </c>
      <c r="H82" s="47">
        <v>0</v>
      </c>
      <c r="I82" s="11"/>
      <c r="J82" s="56"/>
    </row>
    <row r="83" spans="1:10" ht="32.25" customHeight="1">
      <c r="A83" s="61" t="s">
        <v>7</v>
      </c>
      <c r="B83" s="28">
        <v>650</v>
      </c>
      <c r="C83" s="29">
        <v>3</v>
      </c>
      <c r="D83" s="29">
        <v>9</v>
      </c>
      <c r="E83" s="30" t="s">
        <v>70</v>
      </c>
      <c r="F83" s="31" t="s">
        <v>6</v>
      </c>
      <c r="G83" s="46">
        <f>SUM(G84)</f>
        <v>50</v>
      </c>
      <c r="H83" s="47">
        <v>0</v>
      </c>
      <c r="I83" s="11"/>
      <c r="J83" s="56"/>
    </row>
    <row r="84" spans="1:10" ht="32.25" customHeight="1">
      <c r="A84" s="61" t="s">
        <v>5</v>
      </c>
      <c r="B84" s="28">
        <v>650</v>
      </c>
      <c r="C84" s="29">
        <v>3</v>
      </c>
      <c r="D84" s="29">
        <v>9</v>
      </c>
      <c r="E84" s="30" t="s">
        <v>70</v>
      </c>
      <c r="F84" s="31" t="s">
        <v>4</v>
      </c>
      <c r="G84" s="46">
        <f>G85</f>
        <v>50</v>
      </c>
      <c r="H84" s="47">
        <v>0</v>
      </c>
      <c r="I84" s="11"/>
      <c r="J84" s="56"/>
    </row>
    <row r="85" spans="1:10" ht="32.25" customHeight="1">
      <c r="A85" s="61" t="s">
        <v>3</v>
      </c>
      <c r="B85" s="28">
        <v>650</v>
      </c>
      <c r="C85" s="29">
        <v>3</v>
      </c>
      <c r="D85" s="29">
        <v>9</v>
      </c>
      <c r="E85" s="30" t="s">
        <v>70</v>
      </c>
      <c r="F85" s="31" t="s">
        <v>1</v>
      </c>
      <c r="G85" s="46">
        <v>50</v>
      </c>
      <c r="H85" s="47">
        <v>0</v>
      </c>
      <c r="I85" s="11"/>
      <c r="J85" s="56"/>
    </row>
    <row r="86" spans="1:10" ht="46.5" customHeight="1">
      <c r="A86" s="59" t="s">
        <v>137</v>
      </c>
      <c r="B86" s="28">
        <v>650</v>
      </c>
      <c r="C86" s="29">
        <v>3</v>
      </c>
      <c r="D86" s="29">
        <v>9</v>
      </c>
      <c r="E86" s="30" t="s">
        <v>138</v>
      </c>
      <c r="F86" s="31" t="s">
        <v>18</v>
      </c>
      <c r="G86" s="46">
        <f aca="true" t="shared" si="1" ref="G86:H88">G87</f>
        <v>5.6</v>
      </c>
      <c r="H86" s="47">
        <f t="shared" si="1"/>
        <v>0</v>
      </c>
      <c r="I86" s="11"/>
      <c r="J86" s="56"/>
    </row>
    <row r="87" spans="1:10" ht="32.25" customHeight="1">
      <c r="A87" s="61" t="s">
        <v>7</v>
      </c>
      <c r="B87" s="28">
        <v>650</v>
      </c>
      <c r="C87" s="29">
        <v>3</v>
      </c>
      <c r="D87" s="29">
        <v>9</v>
      </c>
      <c r="E87" s="30" t="s">
        <v>138</v>
      </c>
      <c r="F87" s="31" t="s">
        <v>6</v>
      </c>
      <c r="G87" s="46">
        <f t="shared" si="1"/>
        <v>5.6</v>
      </c>
      <c r="H87" s="47">
        <f t="shared" si="1"/>
        <v>0</v>
      </c>
      <c r="I87" s="11"/>
      <c r="J87" s="56"/>
    </row>
    <row r="88" spans="1:10" ht="32.25" customHeight="1">
      <c r="A88" s="61" t="s">
        <v>5</v>
      </c>
      <c r="B88" s="28">
        <v>650</v>
      </c>
      <c r="C88" s="29">
        <v>3</v>
      </c>
      <c r="D88" s="29">
        <v>9</v>
      </c>
      <c r="E88" s="30" t="s">
        <v>138</v>
      </c>
      <c r="F88" s="31" t="s">
        <v>4</v>
      </c>
      <c r="G88" s="46">
        <f t="shared" si="1"/>
        <v>5.6</v>
      </c>
      <c r="H88" s="47">
        <f t="shared" si="1"/>
        <v>0</v>
      </c>
      <c r="I88" s="11"/>
      <c r="J88" s="56"/>
    </row>
    <row r="89" spans="1:10" ht="32.25" customHeight="1">
      <c r="A89" s="61" t="s">
        <v>3</v>
      </c>
      <c r="B89" s="28">
        <v>650</v>
      </c>
      <c r="C89" s="29">
        <v>3</v>
      </c>
      <c r="D89" s="29">
        <v>9</v>
      </c>
      <c r="E89" s="30" t="s">
        <v>138</v>
      </c>
      <c r="F89" s="31" t="s">
        <v>1</v>
      </c>
      <c r="G89" s="46">
        <v>5.6</v>
      </c>
      <c r="H89" s="47">
        <v>0</v>
      </c>
      <c r="I89" s="11"/>
      <c r="J89" s="56"/>
    </row>
    <row r="90" spans="1:10" ht="32.25" customHeight="1">
      <c r="A90" s="61" t="s">
        <v>69</v>
      </c>
      <c r="B90" s="28">
        <v>650</v>
      </c>
      <c r="C90" s="29">
        <v>3</v>
      </c>
      <c r="D90" s="29">
        <v>14</v>
      </c>
      <c r="E90" s="30"/>
      <c r="F90" s="31"/>
      <c r="G90" s="46">
        <f>G91</f>
        <v>26.3</v>
      </c>
      <c r="H90" s="47">
        <f>H91</f>
        <v>0</v>
      </c>
      <c r="I90" s="11"/>
      <c r="J90" s="56"/>
    </row>
    <row r="91" spans="1:10" ht="81.75" customHeight="1">
      <c r="A91" s="59" t="s">
        <v>143</v>
      </c>
      <c r="B91" s="28">
        <v>650</v>
      </c>
      <c r="C91" s="29">
        <v>3</v>
      </c>
      <c r="D91" s="29">
        <v>14</v>
      </c>
      <c r="E91" s="35" t="s">
        <v>117</v>
      </c>
      <c r="F91" s="31" t="s">
        <v>18</v>
      </c>
      <c r="G91" s="46">
        <f>G92+G99+G102</f>
        <v>26.3</v>
      </c>
      <c r="H91" s="47">
        <f>H92+H99+H102</f>
        <v>0</v>
      </c>
      <c r="I91" s="11"/>
      <c r="J91" s="56"/>
    </row>
    <row r="92" spans="1:10" ht="36" customHeight="1">
      <c r="A92" s="59" t="s">
        <v>136</v>
      </c>
      <c r="B92" s="28">
        <v>650</v>
      </c>
      <c r="C92" s="29">
        <v>3</v>
      </c>
      <c r="D92" s="29">
        <v>14</v>
      </c>
      <c r="E92" s="30" t="s">
        <v>64</v>
      </c>
      <c r="F92" s="104">
        <v>0</v>
      </c>
      <c r="G92" s="81">
        <f>G93+G96</f>
        <v>6.9</v>
      </c>
      <c r="H92" s="82">
        <f aca="true" t="shared" si="2" ref="G92:H94">H93</f>
        <v>0</v>
      </c>
      <c r="I92" s="36"/>
      <c r="J92" s="56"/>
    </row>
    <row r="93" spans="1:10" ht="69.75" customHeight="1">
      <c r="A93" s="61" t="s">
        <v>17</v>
      </c>
      <c r="B93" s="28">
        <v>650</v>
      </c>
      <c r="C93" s="29">
        <v>3</v>
      </c>
      <c r="D93" s="29">
        <v>14</v>
      </c>
      <c r="E93" s="30" t="s">
        <v>64</v>
      </c>
      <c r="F93" s="80" t="s">
        <v>16</v>
      </c>
      <c r="G93" s="81">
        <f t="shared" si="2"/>
        <v>0</v>
      </c>
      <c r="H93" s="82">
        <f t="shared" si="2"/>
        <v>0</v>
      </c>
      <c r="I93" s="37"/>
      <c r="J93" s="56"/>
    </row>
    <row r="94" spans="1:10" ht="36.75" customHeight="1">
      <c r="A94" s="61" t="s">
        <v>67</v>
      </c>
      <c r="B94" s="28">
        <v>650</v>
      </c>
      <c r="C94" s="29">
        <v>3</v>
      </c>
      <c r="D94" s="29">
        <v>14</v>
      </c>
      <c r="E94" s="30" t="s">
        <v>64</v>
      </c>
      <c r="F94" s="80" t="s">
        <v>66</v>
      </c>
      <c r="G94" s="81">
        <f t="shared" si="2"/>
        <v>0</v>
      </c>
      <c r="H94" s="82">
        <f t="shared" si="2"/>
        <v>0</v>
      </c>
      <c r="I94" s="37"/>
      <c r="J94" s="56"/>
    </row>
    <row r="95" spans="1:10" ht="69.75" customHeight="1">
      <c r="A95" s="61" t="s">
        <v>65</v>
      </c>
      <c r="B95" s="28">
        <v>650</v>
      </c>
      <c r="C95" s="29">
        <v>3</v>
      </c>
      <c r="D95" s="29">
        <v>14</v>
      </c>
      <c r="E95" s="30" t="s">
        <v>64</v>
      </c>
      <c r="F95" s="80" t="s">
        <v>63</v>
      </c>
      <c r="G95" s="81">
        <v>0</v>
      </c>
      <c r="H95" s="82">
        <v>0</v>
      </c>
      <c r="I95" s="37"/>
      <c r="J95" s="56"/>
    </row>
    <row r="96" spans="1:10" ht="44.25" customHeight="1">
      <c r="A96" s="61" t="s">
        <v>7</v>
      </c>
      <c r="B96" s="28">
        <v>650</v>
      </c>
      <c r="C96" s="29">
        <v>3</v>
      </c>
      <c r="D96" s="29">
        <v>14</v>
      </c>
      <c r="E96" s="30" t="s">
        <v>64</v>
      </c>
      <c r="F96" s="34">
        <v>200</v>
      </c>
      <c r="G96" s="81">
        <f>G97</f>
        <v>6.9</v>
      </c>
      <c r="H96" s="83">
        <f>H97</f>
        <v>0</v>
      </c>
      <c r="I96" s="49"/>
      <c r="J96" s="56"/>
    </row>
    <row r="97" spans="1:10" ht="39" customHeight="1">
      <c r="A97" s="61" t="s">
        <v>5</v>
      </c>
      <c r="B97" s="28">
        <v>650</v>
      </c>
      <c r="C97" s="29">
        <v>3</v>
      </c>
      <c r="D97" s="29">
        <v>14</v>
      </c>
      <c r="E97" s="30" t="s">
        <v>64</v>
      </c>
      <c r="F97" s="34">
        <v>240</v>
      </c>
      <c r="G97" s="81">
        <f>G98</f>
        <v>6.9</v>
      </c>
      <c r="H97" s="83">
        <f>H98</f>
        <v>0</v>
      </c>
      <c r="I97" s="49"/>
      <c r="J97" s="56"/>
    </row>
    <row r="98" spans="1:10" ht="36.75" customHeight="1">
      <c r="A98" s="61" t="s">
        <v>3</v>
      </c>
      <c r="B98" s="28">
        <v>650</v>
      </c>
      <c r="C98" s="29">
        <v>3</v>
      </c>
      <c r="D98" s="29">
        <v>14</v>
      </c>
      <c r="E98" s="30" t="s">
        <v>64</v>
      </c>
      <c r="F98" s="34">
        <v>244</v>
      </c>
      <c r="G98" s="81">
        <v>6.9</v>
      </c>
      <c r="H98" s="82"/>
      <c r="I98" s="49"/>
      <c r="J98" s="56"/>
    </row>
    <row r="99" spans="1:10" ht="32.25" customHeight="1">
      <c r="A99" s="61" t="s">
        <v>7</v>
      </c>
      <c r="B99" s="28">
        <v>650</v>
      </c>
      <c r="C99" s="29">
        <v>3</v>
      </c>
      <c r="D99" s="29">
        <v>14</v>
      </c>
      <c r="E99" s="84" t="s">
        <v>111</v>
      </c>
      <c r="F99" s="31" t="s">
        <v>6</v>
      </c>
      <c r="G99" s="46">
        <f>G100</f>
        <v>3.4</v>
      </c>
      <c r="H99" s="47">
        <v>0</v>
      </c>
      <c r="I99" s="11"/>
      <c r="J99" s="56"/>
    </row>
    <row r="100" spans="1:10" ht="32.25" customHeight="1">
      <c r="A100" s="61" t="s">
        <v>5</v>
      </c>
      <c r="B100" s="28">
        <v>650</v>
      </c>
      <c r="C100" s="29">
        <v>3</v>
      </c>
      <c r="D100" s="29">
        <v>14</v>
      </c>
      <c r="E100" s="84" t="s">
        <v>111</v>
      </c>
      <c r="F100" s="31" t="s">
        <v>4</v>
      </c>
      <c r="G100" s="46">
        <f>G101</f>
        <v>3.4</v>
      </c>
      <c r="H100" s="47">
        <v>0</v>
      </c>
      <c r="I100" s="11"/>
      <c r="J100" s="56"/>
    </row>
    <row r="101" spans="1:10" ht="32.25" customHeight="1">
      <c r="A101" s="61" t="s">
        <v>3</v>
      </c>
      <c r="B101" s="28">
        <v>650</v>
      </c>
      <c r="C101" s="29">
        <v>3</v>
      </c>
      <c r="D101" s="29">
        <v>14</v>
      </c>
      <c r="E101" s="84" t="s">
        <v>111</v>
      </c>
      <c r="F101" s="31" t="s">
        <v>1</v>
      </c>
      <c r="G101" s="46">
        <v>3.4</v>
      </c>
      <c r="H101" s="47">
        <v>0</v>
      </c>
      <c r="I101" s="11"/>
      <c r="J101" s="56"/>
    </row>
    <row r="102" spans="1:10" ht="163.5" customHeight="1">
      <c r="A102" s="59" t="s">
        <v>146</v>
      </c>
      <c r="B102" s="28">
        <v>650</v>
      </c>
      <c r="C102" s="29">
        <v>3</v>
      </c>
      <c r="D102" s="29">
        <v>14</v>
      </c>
      <c r="E102" s="30">
        <v>1310182300</v>
      </c>
      <c r="F102" s="31" t="s">
        <v>18</v>
      </c>
      <c r="G102" s="46">
        <f>G103</f>
        <v>16</v>
      </c>
      <c r="H102" s="47">
        <v>0</v>
      </c>
      <c r="I102" s="11"/>
      <c r="J102" s="56"/>
    </row>
    <row r="103" spans="1:10" ht="51" customHeight="1">
      <c r="A103" s="61" t="s">
        <v>68</v>
      </c>
      <c r="B103" s="28">
        <v>650</v>
      </c>
      <c r="C103" s="29">
        <v>3</v>
      </c>
      <c r="D103" s="29">
        <v>14</v>
      </c>
      <c r="E103" s="30">
        <v>1310182300</v>
      </c>
      <c r="F103" s="31" t="s">
        <v>18</v>
      </c>
      <c r="G103" s="46">
        <f>G104</f>
        <v>16</v>
      </c>
      <c r="H103" s="47">
        <v>0</v>
      </c>
      <c r="I103" s="11"/>
      <c r="J103" s="56"/>
    </row>
    <row r="104" spans="1:10" ht="73.5" customHeight="1">
      <c r="A104" s="61" t="s">
        <v>17</v>
      </c>
      <c r="B104" s="28">
        <v>650</v>
      </c>
      <c r="C104" s="29">
        <v>3</v>
      </c>
      <c r="D104" s="29">
        <v>14</v>
      </c>
      <c r="E104" s="30">
        <v>1310182300</v>
      </c>
      <c r="F104" s="31" t="s">
        <v>16</v>
      </c>
      <c r="G104" s="46">
        <f>G105</f>
        <v>16</v>
      </c>
      <c r="H104" s="47">
        <v>0</v>
      </c>
      <c r="I104" s="11"/>
      <c r="J104" s="56"/>
    </row>
    <row r="105" spans="1:10" ht="42" customHeight="1">
      <c r="A105" s="61" t="s">
        <v>67</v>
      </c>
      <c r="B105" s="28">
        <v>650</v>
      </c>
      <c r="C105" s="29">
        <v>3</v>
      </c>
      <c r="D105" s="29">
        <v>14</v>
      </c>
      <c r="E105" s="30">
        <v>1310182300</v>
      </c>
      <c r="F105" s="31" t="s">
        <v>66</v>
      </c>
      <c r="G105" s="46">
        <f>G106</f>
        <v>16</v>
      </c>
      <c r="H105" s="47">
        <v>0</v>
      </c>
      <c r="I105" s="11"/>
      <c r="J105" s="56"/>
    </row>
    <row r="106" spans="1:10" ht="71.25" customHeight="1">
      <c r="A106" s="61" t="s">
        <v>65</v>
      </c>
      <c r="B106" s="28">
        <v>650</v>
      </c>
      <c r="C106" s="29">
        <v>3</v>
      </c>
      <c r="D106" s="29">
        <v>14</v>
      </c>
      <c r="E106" s="30">
        <v>1310182300</v>
      </c>
      <c r="F106" s="31" t="s">
        <v>63</v>
      </c>
      <c r="G106" s="46">
        <v>16</v>
      </c>
      <c r="H106" s="47">
        <v>16</v>
      </c>
      <c r="I106" s="11"/>
      <c r="J106" s="56"/>
    </row>
    <row r="107" spans="1:10" ht="15" customHeight="1">
      <c r="A107" s="60" t="s">
        <v>62</v>
      </c>
      <c r="B107" s="32">
        <v>650</v>
      </c>
      <c r="C107" s="33">
        <v>4</v>
      </c>
      <c r="D107" s="33">
        <v>0</v>
      </c>
      <c r="E107" s="74"/>
      <c r="F107" s="75"/>
      <c r="G107" s="44">
        <f>G114+G128+G108</f>
        <v>4638.3</v>
      </c>
      <c r="H107" s="44">
        <f>H114+H128+H108</f>
        <v>0</v>
      </c>
      <c r="I107" s="11"/>
      <c r="J107" s="56"/>
    </row>
    <row r="108" spans="1:10" ht="15" customHeight="1">
      <c r="A108" s="59" t="s">
        <v>167</v>
      </c>
      <c r="B108" s="28">
        <v>650</v>
      </c>
      <c r="C108" s="29">
        <v>4</v>
      </c>
      <c r="D108" s="29">
        <v>1</v>
      </c>
      <c r="E108" s="30"/>
      <c r="F108" s="31"/>
      <c r="G108" s="46">
        <f aca="true" t="shared" si="3" ref="G108:H110">G109</f>
        <v>53.5</v>
      </c>
      <c r="H108" s="46">
        <f t="shared" si="3"/>
        <v>0</v>
      </c>
      <c r="I108" s="11"/>
      <c r="J108" s="56"/>
    </row>
    <row r="109" spans="1:10" ht="84" customHeight="1">
      <c r="A109" s="59" t="s">
        <v>166</v>
      </c>
      <c r="B109" s="28">
        <v>650</v>
      </c>
      <c r="C109" s="29">
        <v>4</v>
      </c>
      <c r="D109" s="29">
        <v>1</v>
      </c>
      <c r="E109" s="123" t="s">
        <v>165</v>
      </c>
      <c r="F109" s="31"/>
      <c r="G109" s="46">
        <f t="shared" si="3"/>
        <v>53.5</v>
      </c>
      <c r="H109" s="46">
        <f t="shared" si="3"/>
        <v>0</v>
      </c>
      <c r="I109" s="11"/>
      <c r="J109" s="56"/>
    </row>
    <row r="110" spans="1:10" ht="71.25" customHeight="1">
      <c r="A110" s="61" t="s">
        <v>17</v>
      </c>
      <c r="B110" s="28">
        <v>650</v>
      </c>
      <c r="C110" s="29">
        <v>4</v>
      </c>
      <c r="D110" s="29">
        <v>1</v>
      </c>
      <c r="E110" s="123" t="s">
        <v>165</v>
      </c>
      <c r="F110" s="31">
        <v>100</v>
      </c>
      <c r="G110" s="46">
        <f t="shared" si="3"/>
        <v>53.5</v>
      </c>
      <c r="H110" s="46">
        <f t="shared" si="3"/>
        <v>0</v>
      </c>
      <c r="I110" s="11"/>
      <c r="J110" s="56"/>
    </row>
    <row r="111" spans="1:10" ht="28.5" customHeight="1">
      <c r="A111" s="61" t="s">
        <v>15</v>
      </c>
      <c r="B111" s="28">
        <v>650</v>
      </c>
      <c r="C111" s="29">
        <v>4</v>
      </c>
      <c r="D111" s="29">
        <v>1</v>
      </c>
      <c r="E111" s="123" t="s">
        <v>165</v>
      </c>
      <c r="F111" s="31">
        <v>110</v>
      </c>
      <c r="G111" s="46">
        <f>G112+G113</f>
        <v>53.5</v>
      </c>
      <c r="H111" s="46">
        <f>H112+H113</f>
        <v>0</v>
      </c>
      <c r="I111" s="11"/>
      <c r="J111" s="56"/>
    </row>
    <row r="112" spans="1:10" ht="15" customHeight="1">
      <c r="A112" s="61" t="s">
        <v>13</v>
      </c>
      <c r="B112" s="28">
        <v>650</v>
      </c>
      <c r="C112" s="29">
        <v>4</v>
      </c>
      <c r="D112" s="29">
        <v>1</v>
      </c>
      <c r="E112" s="123" t="s">
        <v>165</v>
      </c>
      <c r="F112" s="31">
        <v>111</v>
      </c>
      <c r="G112" s="46">
        <v>41.1</v>
      </c>
      <c r="H112" s="47">
        <v>0</v>
      </c>
      <c r="I112" s="11"/>
      <c r="J112" s="56"/>
    </row>
    <row r="113" spans="1:10" ht="51.75" customHeight="1">
      <c r="A113" s="61" t="s">
        <v>9</v>
      </c>
      <c r="B113" s="28">
        <v>650</v>
      </c>
      <c r="C113" s="29">
        <v>4</v>
      </c>
      <c r="D113" s="29">
        <v>1</v>
      </c>
      <c r="E113" s="123" t="s">
        <v>165</v>
      </c>
      <c r="F113" s="31">
        <v>119</v>
      </c>
      <c r="G113" s="46">
        <v>12.4</v>
      </c>
      <c r="H113" s="47">
        <v>0</v>
      </c>
      <c r="I113" s="11"/>
      <c r="J113" s="56"/>
    </row>
    <row r="114" spans="1:10" ht="29.25" customHeight="1">
      <c r="A114" s="60" t="s">
        <v>61</v>
      </c>
      <c r="B114" s="28">
        <v>650</v>
      </c>
      <c r="C114" s="29">
        <v>4</v>
      </c>
      <c r="D114" s="29">
        <v>9</v>
      </c>
      <c r="E114" s="30"/>
      <c r="F114" s="31"/>
      <c r="G114" s="46">
        <f>G115</f>
        <v>4072.5</v>
      </c>
      <c r="H114" s="47">
        <v>0</v>
      </c>
      <c r="I114" s="11"/>
      <c r="J114" s="56"/>
    </row>
    <row r="115" spans="1:10" ht="44.25" customHeight="1">
      <c r="A115" s="59" t="s">
        <v>139</v>
      </c>
      <c r="B115" s="28">
        <v>650</v>
      </c>
      <c r="C115" s="29">
        <v>4</v>
      </c>
      <c r="D115" s="29">
        <v>9</v>
      </c>
      <c r="E115" s="30">
        <v>1800099990</v>
      </c>
      <c r="F115" s="31" t="s">
        <v>18</v>
      </c>
      <c r="G115" s="46">
        <f>G117+G121+G125</f>
        <v>4072.5</v>
      </c>
      <c r="H115" s="47">
        <v>0</v>
      </c>
      <c r="I115" s="11"/>
      <c r="J115" s="56"/>
    </row>
    <row r="116" spans="1:10" ht="44.25" customHeight="1">
      <c r="A116" s="100" t="s">
        <v>150</v>
      </c>
      <c r="B116" s="28">
        <v>650</v>
      </c>
      <c r="C116" s="29">
        <v>4</v>
      </c>
      <c r="D116" s="29">
        <v>9</v>
      </c>
      <c r="E116" s="30">
        <v>1810099990</v>
      </c>
      <c r="F116" s="34">
        <v>0</v>
      </c>
      <c r="G116" s="46">
        <f>G117</f>
        <v>3556</v>
      </c>
      <c r="H116" s="47">
        <f>H117</f>
        <v>0</v>
      </c>
      <c r="I116" s="11"/>
      <c r="J116" s="56"/>
    </row>
    <row r="117" spans="1:10" ht="32.25" customHeight="1">
      <c r="A117" s="61" t="s">
        <v>7</v>
      </c>
      <c r="B117" s="28">
        <v>650</v>
      </c>
      <c r="C117" s="29">
        <v>4</v>
      </c>
      <c r="D117" s="29">
        <v>9</v>
      </c>
      <c r="E117" s="30">
        <v>1810099990</v>
      </c>
      <c r="F117" s="31" t="s">
        <v>6</v>
      </c>
      <c r="G117" s="46">
        <f>G118</f>
        <v>3556</v>
      </c>
      <c r="H117" s="47">
        <v>0</v>
      </c>
      <c r="I117" s="11"/>
      <c r="J117" s="56"/>
    </row>
    <row r="118" spans="1:10" ht="32.25" customHeight="1">
      <c r="A118" s="61" t="s">
        <v>5</v>
      </c>
      <c r="B118" s="28">
        <v>650</v>
      </c>
      <c r="C118" s="29">
        <v>4</v>
      </c>
      <c r="D118" s="29">
        <v>9</v>
      </c>
      <c r="E118" s="30">
        <v>1810099990</v>
      </c>
      <c r="F118" s="31" t="s">
        <v>4</v>
      </c>
      <c r="G118" s="46">
        <f>G119</f>
        <v>3556</v>
      </c>
      <c r="H118" s="47">
        <v>0</v>
      </c>
      <c r="I118" s="11"/>
      <c r="J118" s="56"/>
    </row>
    <row r="119" spans="1:10" ht="32.25" customHeight="1">
      <c r="A119" s="61" t="s">
        <v>3</v>
      </c>
      <c r="B119" s="28">
        <v>650</v>
      </c>
      <c r="C119" s="29">
        <v>4</v>
      </c>
      <c r="D119" s="29">
        <v>9</v>
      </c>
      <c r="E119" s="30">
        <v>1810099990</v>
      </c>
      <c r="F119" s="31" t="s">
        <v>1</v>
      </c>
      <c r="G119" s="46">
        <v>3556</v>
      </c>
      <c r="H119" s="47">
        <v>0</v>
      </c>
      <c r="I119" s="11"/>
      <c r="J119" s="56"/>
    </row>
    <row r="120" spans="1:10" ht="32.25" customHeight="1">
      <c r="A120" s="100" t="s">
        <v>151</v>
      </c>
      <c r="B120" s="28">
        <v>650</v>
      </c>
      <c r="C120" s="29">
        <v>4</v>
      </c>
      <c r="D120" s="29">
        <v>9</v>
      </c>
      <c r="E120" s="85">
        <v>1820099990</v>
      </c>
      <c r="F120" s="34">
        <v>0</v>
      </c>
      <c r="G120" s="46">
        <f aca="true" t="shared" si="4" ref="G120:H122">G121</f>
        <v>200</v>
      </c>
      <c r="H120" s="47">
        <f t="shared" si="4"/>
        <v>0</v>
      </c>
      <c r="I120" s="51"/>
      <c r="J120" s="56"/>
    </row>
    <row r="121" spans="1:10" ht="32.25" customHeight="1">
      <c r="A121" s="61" t="s">
        <v>7</v>
      </c>
      <c r="B121" s="28">
        <v>650</v>
      </c>
      <c r="C121" s="29">
        <v>4</v>
      </c>
      <c r="D121" s="29">
        <v>9</v>
      </c>
      <c r="E121" s="85">
        <v>1820099990</v>
      </c>
      <c r="F121" s="31" t="s">
        <v>6</v>
      </c>
      <c r="G121" s="81">
        <f t="shared" si="4"/>
        <v>200</v>
      </c>
      <c r="H121" s="83">
        <f t="shared" si="4"/>
        <v>0</v>
      </c>
      <c r="I121" s="37"/>
      <c r="J121" s="56"/>
    </row>
    <row r="122" spans="1:10" ht="32.25" customHeight="1">
      <c r="A122" s="61" t="s">
        <v>5</v>
      </c>
      <c r="B122" s="28">
        <v>650</v>
      </c>
      <c r="C122" s="29">
        <v>4</v>
      </c>
      <c r="D122" s="29">
        <v>9</v>
      </c>
      <c r="E122" s="85">
        <v>1820099990</v>
      </c>
      <c r="F122" s="31" t="s">
        <v>4</v>
      </c>
      <c r="G122" s="81">
        <f t="shared" si="4"/>
        <v>200</v>
      </c>
      <c r="H122" s="83">
        <f t="shared" si="4"/>
        <v>0</v>
      </c>
      <c r="I122" s="37"/>
      <c r="J122" s="56"/>
    </row>
    <row r="123" spans="1:10" ht="32.25" customHeight="1">
      <c r="A123" s="61" t="s">
        <v>3</v>
      </c>
      <c r="B123" s="28">
        <v>650</v>
      </c>
      <c r="C123" s="29">
        <v>4</v>
      </c>
      <c r="D123" s="29">
        <v>9</v>
      </c>
      <c r="E123" s="85">
        <v>1820099990</v>
      </c>
      <c r="F123" s="31" t="s">
        <v>1</v>
      </c>
      <c r="G123" s="81">
        <v>200</v>
      </c>
      <c r="H123" s="86">
        <v>0</v>
      </c>
      <c r="I123" s="37"/>
      <c r="J123" s="56"/>
    </row>
    <row r="124" spans="1:10" ht="32.25" customHeight="1">
      <c r="A124" s="100" t="s">
        <v>152</v>
      </c>
      <c r="B124" s="28">
        <v>650</v>
      </c>
      <c r="C124" s="29">
        <v>4</v>
      </c>
      <c r="D124" s="29">
        <v>9</v>
      </c>
      <c r="E124" s="30">
        <v>1830099990</v>
      </c>
      <c r="F124" s="34">
        <v>0</v>
      </c>
      <c r="G124" s="81">
        <f aca="true" t="shared" si="5" ref="G124:H126">G125</f>
        <v>316.5</v>
      </c>
      <c r="H124" s="83">
        <f t="shared" si="5"/>
        <v>0</v>
      </c>
      <c r="I124" s="49"/>
      <c r="J124" s="56"/>
    </row>
    <row r="125" spans="1:10" ht="32.25" customHeight="1">
      <c r="A125" s="61" t="s">
        <v>7</v>
      </c>
      <c r="B125" s="28">
        <v>650</v>
      </c>
      <c r="C125" s="29">
        <v>4</v>
      </c>
      <c r="D125" s="29">
        <v>9</v>
      </c>
      <c r="E125" s="30">
        <v>1830099990</v>
      </c>
      <c r="F125" s="31" t="s">
        <v>6</v>
      </c>
      <c r="G125" s="46">
        <f t="shared" si="5"/>
        <v>316.5</v>
      </c>
      <c r="H125" s="47">
        <f t="shared" si="5"/>
        <v>0</v>
      </c>
      <c r="I125" s="11"/>
      <c r="J125" s="56"/>
    </row>
    <row r="126" spans="1:10" ht="32.25" customHeight="1">
      <c r="A126" s="61" t="s">
        <v>5</v>
      </c>
      <c r="B126" s="28">
        <v>650</v>
      </c>
      <c r="C126" s="29">
        <v>4</v>
      </c>
      <c r="D126" s="29">
        <v>9</v>
      </c>
      <c r="E126" s="30">
        <v>1830099990</v>
      </c>
      <c r="F126" s="31" t="s">
        <v>4</v>
      </c>
      <c r="G126" s="46">
        <f t="shared" si="5"/>
        <v>316.5</v>
      </c>
      <c r="H126" s="47">
        <f t="shared" si="5"/>
        <v>0</v>
      </c>
      <c r="I126" s="11"/>
      <c r="J126" s="56"/>
    </row>
    <row r="127" spans="1:10" ht="32.25" customHeight="1">
      <c r="A127" s="61" t="s">
        <v>3</v>
      </c>
      <c r="B127" s="28">
        <v>650</v>
      </c>
      <c r="C127" s="29">
        <v>4</v>
      </c>
      <c r="D127" s="29">
        <v>9</v>
      </c>
      <c r="E127" s="30">
        <v>1830099990</v>
      </c>
      <c r="F127" s="31" t="s">
        <v>1</v>
      </c>
      <c r="G127" s="46">
        <v>316.5</v>
      </c>
      <c r="H127" s="47">
        <v>0</v>
      </c>
      <c r="I127" s="11"/>
      <c r="J127" s="56"/>
    </row>
    <row r="128" spans="1:10" ht="21.75" customHeight="1">
      <c r="A128" s="60" t="s">
        <v>60</v>
      </c>
      <c r="B128" s="28">
        <v>650</v>
      </c>
      <c r="C128" s="29">
        <v>4</v>
      </c>
      <c r="D128" s="29">
        <v>12</v>
      </c>
      <c r="E128" s="30"/>
      <c r="F128" s="31"/>
      <c r="G128" s="46">
        <f>G129+G133+G137</f>
        <v>512.3</v>
      </c>
      <c r="H128" s="47">
        <v>0</v>
      </c>
      <c r="I128" s="11"/>
      <c r="J128" s="56"/>
    </row>
    <row r="129" spans="1:10" ht="54.75" customHeight="1">
      <c r="A129" s="59" t="s">
        <v>140</v>
      </c>
      <c r="B129" s="28">
        <v>650</v>
      </c>
      <c r="C129" s="29">
        <v>4</v>
      </c>
      <c r="D129" s="29">
        <v>12</v>
      </c>
      <c r="E129" s="30">
        <v>1600099990</v>
      </c>
      <c r="F129" s="31" t="s">
        <v>18</v>
      </c>
      <c r="G129" s="46">
        <f>G130</f>
        <v>1</v>
      </c>
      <c r="H129" s="47">
        <v>0</v>
      </c>
      <c r="I129" s="11"/>
      <c r="J129" s="56"/>
    </row>
    <row r="130" spans="1:10" ht="32.25" customHeight="1">
      <c r="A130" s="61" t="s">
        <v>7</v>
      </c>
      <c r="B130" s="28">
        <v>650</v>
      </c>
      <c r="C130" s="29">
        <v>4</v>
      </c>
      <c r="D130" s="29">
        <v>12</v>
      </c>
      <c r="E130" s="30">
        <v>1600099990</v>
      </c>
      <c r="F130" s="31" t="s">
        <v>6</v>
      </c>
      <c r="G130" s="46">
        <f>G131</f>
        <v>1</v>
      </c>
      <c r="H130" s="47">
        <v>0</v>
      </c>
      <c r="I130" s="11"/>
      <c r="J130" s="56"/>
    </row>
    <row r="131" spans="1:10" ht="32.25" customHeight="1">
      <c r="A131" s="61" t="s">
        <v>5</v>
      </c>
      <c r="B131" s="28">
        <v>650</v>
      </c>
      <c r="C131" s="29">
        <v>4</v>
      </c>
      <c r="D131" s="29">
        <v>12</v>
      </c>
      <c r="E131" s="30">
        <v>1600099990</v>
      </c>
      <c r="F131" s="31" t="s">
        <v>4</v>
      </c>
      <c r="G131" s="46">
        <f>G132</f>
        <v>1</v>
      </c>
      <c r="H131" s="47">
        <v>0</v>
      </c>
      <c r="I131" s="11"/>
      <c r="J131" s="56"/>
    </row>
    <row r="132" spans="1:10" ht="32.25" customHeight="1">
      <c r="A132" s="61" t="s">
        <v>3</v>
      </c>
      <c r="B132" s="28">
        <v>650</v>
      </c>
      <c r="C132" s="29">
        <v>4</v>
      </c>
      <c r="D132" s="29">
        <v>12</v>
      </c>
      <c r="E132" s="30">
        <v>1600099990</v>
      </c>
      <c r="F132" s="31" t="s">
        <v>1</v>
      </c>
      <c r="G132" s="46">
        <v>1</v>
      </c>
      <c r="H132" s="47">
        <v>0</v>
      </c>
      <c r="I132" s="11"/>
      <c r="J132" s="56"/>
    </row>
    <row r="133" spans="1:10" ht="63.75" customHeight="1">
      <c r="A133" s="59" t="s">
        <v>116</v>
      </c>
      <c r="B133" s="28">
        <v>650</v>
      </c>
      <c r="C133" s="29">
        <v>4</v>
      </c>
      <c r="D133" s="29">
        <v>12</v>
      </c>
      <c r="E133" s="30">
        <v>3400099990</v>
      </c>
      <c r="F133" s="31" t="s">
        <v>18</v>
      </c>
      <c r="G133" s="46">
        <f>G134</f>
        <v>30</v>
      </c>
      <c r="H133" s="47">
        <v>0</v>
      </c>
      <c r="I133" s="11"/>
      <c r="J133" s="56"/>
    </row>
    <row r="134" spans="1:10" ht="39.75" customHeight="1">
      <c r="A134" s="61" t="s">
        <v>7</v>
      </c>
      <c r="B134" s="28">
        <v>650</v>
      </c>
      <c r="C134" s="29">
        <v>4</v>
      </c>
      <c r="D134" s="29">
        <v>12</v>
      </c>
      <c r="E134" s="30">
        <v>3400099990</v>
      </c>
      <c r="F134" s="31" t="s">
        <v>6</v>
      </c>
      <c r="G134" s="46">
        <f>G135</f>
        <v>30</v>
      </c>
      <c r="H134" s="47">
        <v>0</v>
      </c>
      <c r="I134" s="11"/>
      <c r="J134" s="56"/>
    </row>
    <row r="135" spans="1:10" ht="39.75" customHeight="1">
      <c r="A135" s="61" t="s">
        <v>5</v>
      </c>
      <c r="B135" s="28">
        <v>650</v>
      </c>
      <c r="C135" s="29">
        <v>4</v>
      </c>
      <c r="D135" s="29">
        <v>12</v>
      </c>
      <c r="E135" s="30">
        <v>3400099990</v>
      </c>
      <c r="F135" s="31" t="s">
        <v>4</v>
      </c>
      <c r="G135" s="46">
        <f>G136</f>
        <v>30</v>
      </c>
      <c r="H135" s="47">
        <v>0</v>
      </c>
      <c r="I135" s="11"/>
      <c r="J135" s="56"/>
    </row>
    <row r="136" spans="1:10" ht="36.75" customHeight="1">
      <c r="A136" s="61" t="s">
        <v>3</v>
      </c>
      <c r="B136" s="28">
        <v>650</v>
      </c>
      <c r="C136" s="29">
        <v>4</v>
      </c>
      <c r="D136" s="29">
        <v>12</v>
      </c>
      <c r="E136" s="30">
        <v>3400099990</v>
      </c>
      <c r="F136" s="31" t="s">
        <v>1</v>
      </c>
      <c r="G136" s="46">
        <v>30</v>
      </c>
      <c r="H136" s="47">
        <v>0</v>
      </c>
      <c r="I136" s="11"/>
      <c r="J136" s="56"/>
    </row>
    <row r="137" spans="1:10" ht="83.25" customHeight="1">
      <c r="A137" s="60" t="s">
        <v>37</v>
      </c>
      <c r="B137" s="28">
        <v>650</v>
      </c>
      <c r="C137" s="29">
        <v>4</v>
      </c>
      <c r="D137" s="29">
        <v>12</v>
      </c>
      <c r="E137" s="30" t="s">
        <v>33</v>
      </c>
      <c r="F137" s="31" t="s">
        <v>18</v>
      </c>
      <c r="G137" s="46">
        <f>G138</f>
        <v>481.3</v>
      </c>
      <c r="H137" s="47">
        <v>0</v>
      </c>
      <c r="I137" s="11"/>
      <c r="J137" s="56"/>
    </row>
    <row r="138" spans="1:10" ht="15" customHeight="1">
      <c r="A138" s="61" t="s">
        <v>36</v>
      </c>
      <c r="B138" s="28">
        <v>650</v>
      </c>
      <c r="C138" s="29">
        <v>4</v>
      </c>
      <c r="D138" s="29">
        <v>12</v>
      </c>
      <c r="E138" s="30" t="s">
        <v>33</v>
      </c>
      <c r="F138" s="31" t="s">
        <v>35</v>
      </c>
      <c r="G138" s="46">
        <f>G139</f>
        <v>481.3</v>
      </c>
      <c r="H138" s="47">
        <v>0</v>
      </c>
      <c r="I138" s="11"/>
      <c r="J138" s="56"/>
    </row>
    <row r="139" spans="1:10" ht="15" customHeight="1">
      <c r="A139" s="61" t="s">
        <v>34</v>
      </c>
      <c r="B139" s="28">
        <v>650</v>
      </c>
      <c r="C139" s="29">
        <v>4</v>
      </c>
      <c r="D139" s="29">
        <v>12</v>
      </c>
      <c r="E139" s="30" t="s">
        <v>33</v>
      </c>
      <c r="F139" s="31" t="s">
        <v>32</v>
      </c>
      <c r="G139" s="46">
        <v>481.3</v>
      </c>
      <c r="H139" s="47">
        <v>0</v>
      </c>
      <c r="I139" s="11"/>
      <c r="J139" s="56"/>
    </row>
    <row r="140" spans="1:10" ht="15" customHeight="1">
      <c r="A140" s="60" t="s">
        <v>59</v>
      </c>
      <c r="B140" s="32">
        <v>650</v>
      </c>
      <c r="C140" s="33">
        <v>5</v>
      </c>
      <c r="D140" s="33">
        <v>0</v>
      </c>
      <c r="E140" s="74"/>
      <c r="F140" s="75"/>
      <c r="G140" s="44">
        <f>G141+G150</f>
        <v>514.4</v>
      </c>
      <c r="H140" s="45">
        <v>0</v>
      </c>
      <c r="I140" s="11"/>
      <c r="J140" s="56"/>
    </row>
    <row r="141" spans="1:10" ht="15" customHeight="1">
      <c r="A141" s="61" t="s">
        <v>58</v>
      </c>
      <c r="B141" s="28">
        <v>650</v>
      </c>
      <c r="C141" s="29">
        <v>5</v>
      </c>
      <c r="D141" s="29">
        <v>1</v>
      </c>
      <c r="E141" s="30"/>
      <c r="F141" s="31"/>
      <c r="G141" s="46">
        <f>G142+G146</f>
        <v>58</v>
      </c>
      <c r="H141" s="47">
        <v>0</v>
      </c>
      <c r="I141" s="11"/>
      <c r="J141" s="56"/>
    </row>
    <row r="142" spans="1:10" ht="15" customHeight="1">
      <c r="A142" s="70" t="s">
        <v>27</v>
      </c>
      <c r="B142" s="28">
        <v>650</v>
      </c>
      <c r="C142" s="29">
        <v>5</v>
      </c>
      <c r="D142" s="29">
        <v>1</v>
      </c>
      <c r="E142" s="30">
        <v>7000099990</v>
      </c>
      <c r="F142" s="34">
        <v>0</v>
      </c>
      <c r="G142" s="46">
        <f>G143</f>
        <v>58</v>
      </c>
      <c r="H142" s="47"/>
      <c r="I142" s="11"/>
      <c r="J142" s="56"/>
    </row>
    <row r="143" spans="1:10" ht="32.25" customHeight="1">
      <c r="A143" s="61" t="s">
        <v>7</v>
      </c>
      <c r="B143" s="28">
        <v>650</v>
      </c>
      <c r="C143" s="29">
        <v>5</v>
      </c>
      <c r="D143" s="29">
        <v>1</v>
      </c>
      <c r="E143" s="30">
        <v>7000099990</v>
      </c>
      <c r="F143" s="31" t="s">
        <v>6</v>
      </c>
      <c r="G143" s="46">
        <f>G144</f>
        <v>58</v>
      </c>
      <c r="H143" s="47">
        <v>0</v>
      </c>
      <c r="I143" s="11"/>
      <c r="J143" s="56"/>
    </row>
    <row r="144" spans="1:10" ht="32.25" customHeight="1">
      <c r="A144" s="61" t="s">
        <v>5</v>
      </c>
      <c r="B144" s="28">
        <v>650</v>
      </c>
      <c r="C144" s="29">
        <v>5</v>
      </c>
      <c r="D144" s="29">
        <v>1</v>
      </c>
      <c r="E144" s="30">
        <v>7000099990</v>
      </c>
      <c r="F144" s="31" t="s">
        <v>4</v>
      </c>
      <c r="G144" s="46">
        <f>G145</f>
        <v>58</v>
      </c>
      <c r="H144" s="47">
        <v>0</v>
      </c>
      <c r="I144" s="11"/>
      <c r="J144" s="56"/>
    </row>
    <row r="145" spans="1:10" ht="32.25" customHeight="1">
      <c r="A145" s="61" t="s">
        <v>3</v>
      </c>
      <c r="B145" s="28">
        <v>650</v>
      </c>
      <c r="C145" s="29">
        <v>5</v>
      </c>
      <c r="D145" s="29">
        <v>1</v>
      </c>
      <c r="E145" s="30">
        <v>7000099990</v>
      </c>
      <c r="F145" s="34">
        <v>244</v>
      </c>
      <c r="G145" s="46">
        <v>58</v>
      </c>
      <c r="H145" s="47">
        <v>0</v>
      </c>
      <c r="I145" s="11"/>
      <c r="J145" s="56"/>
    </row>
    <row r="146" spans="1:10" ht="49.5" customHeight="1">
      <c r="A146" s="60" t="s">
        <v>112</v>
      </c>
      <c r="B146" s="28">
        <v>650</v>
      </c>
      <c r="C146" s="29">
        <v>5</v>
      </c>
      <c r="D146" s="29">
        <v>1</v>
      </c>
      <c r="E146" s="87">
        <v>1100099990</v>
      </c>
      <c r="F146" s="31" t="s">
        <v>18</v>
      </c>
      <c r="G146" s="46">
        <f>G147</f>
        <v>0</v>
      </c>
      <c r="H146" s="47">
        <v>0</v>
      </c>
      <c r="I146" s="11"/>
      <c r="J146" s="56"/>
    </row>
    <row r="147" spans="1:10" ht="32.25" customHeight="1">
      <c r="A147" s="61" t="s">
        <v>7</v>
      </c>
      <c r="B147" s="28">
        <v>650</v>
      </c>
      <c r="C147" s="29">
        <v>5</v>
      </c>
      <c r="D147" s="29">
        <v>1</v>
      </c>
      <c r="E147" s="87">
        <v>1100099990</v>
      </c>
      <c r="F147" s="31" t="s">
        <v>6</v>
      </c>
      <c r="G147" s="46">
        <f>G148</f>
        <v>0</v>
      </c>
      <c r="H147" s="47">
        <v>0</v>
      </c>
      <c r="I147" s="11"/>
      <c r="J147" s="56"/>
    </row>
    <row r="148" spans="1:10" ht="32.25" customHeight="1">
      <c r="A148" s="61" t="s">
        <v>5</v>
      </c>
      <c r="B148" s="28">
        <v>650</v>
      </c>
      <c r="C148" s="29">
        <v>5</v>
      </c>
      <c r="D148" s="29">
        <v>1</v>
      </c>
      <c r="E148" s="87">
        <v>1100099990</v>
      </c>
      <c r="F148" s="31" t="s">
        <v>4</v>
      </c>
      <c r="G148" s="46">
        <f>G149</f>
        <v>0</v>
      </c>
      <c r="H148" s="47">
        <v>0</v>
      </c>
      <c r="I148" s="11"/>
      <c r="J148" s="56"/>
    </row>
    <row r="149" spans="1:10" ht="32.25" customHeight="1">
      <c r="A149" s="61" t="s">
        <v>3</v>
      </c>
      <c r="B149" s="28">
        <v>650</v>
      </c>
      <c r="C149" s="29">
        <v>5</v>
      </c>
      <c r="D149" s="29">
        <v>1</v>
      </c>
      <c r="E149" s="87">
        <v>1100099990</v>
      </c>
      <c r="F149" s="31" t="s">
        <v>1</v>
      </c>
      <c r="G149" s="46">
        <v>0</v>
      </c>
      <c r="H149" s="47">
        <v>0</v>
      </c>
      <c r="I149" s="11"/>
      <c r="J149" s="56"/>
    </row>
    <row r="150" spans="1:10" ht="15" customHeight="1">
      <c r="A150" s="60" t="s">
        <v>57</v>
      </c>
      <c r="B150" s="28">
        <v>650</v>
      </c>
      <c r="C150" s="29">
        <v>5</v>
      </c>
      <c r="D150" s="29">
        <v>3</v>
      </c>
      <c r="E150" s="30"/>
      <c r="F150" s="31"/>
      <c r="G150" s="46">
        <f>G151+G158</f>
        <v>456.4</v>
      </c>
      <c r="H150" s="47">
        <v>0</v>
      </c>
      <c r="I150" s="11"/>
      <c r="J150" s="56"/>
    </row>
    <row r="151" spans="1:10" ht="115.5" customHeight="1">
      <c r="A151" s="59" t="s">
        <v>133</v>
      </c>
      <c r="B151" s="28">
        <v>650</v>
      </c>
      <c r="C151" s="29">
        <v>5</v>
      </c>
      <c r="D151" s="29">
        <v>3</v>
      </c>
      <c r="E151" s="30" t="s">
        <v>56</v>
      </c>
      <c r="F151" s="31" t="s">
        <v>18</v>
      </c>
      <c r="G151" s="46">
        <f aca="true" t="shared" si="6" ref="G151:G156">G152</f>
        <v>304.4</v>
      </c>
      <c r="H151" s="47">
        <v>0</v>
      </c>
      <c r="I151" s="11"/>
      <c r="J151" s="56"/>
    </row>
    <row r="152" spans="1:10" ht="52.5" customHeight="1">
      <c r="A152" s="61" t="s">
        <v>55</v>
      </c>
      <c r="B152" s="28">
        <v>650</v>
      </c>
      <c r="C152" s="29">
        <v>5</v>
      </c>
      <c r="D152" s="29">
        <v>3</v>
      </c>
      <c r="E152" s="30" t="s">
        <v>54</v>
      </c>
      <c r="F152" s="31" t="s">
        <v>18</v>
      </c>
      <c r="G152" s="46">
        <f t="shared" si="6"/>
        <v>304.4</v>
      </c>
      <c r="H152" s="47">
        <v>0</v>
      </c>
      <c r="I152" s="11"/>
      <c r="J152" s="56"/>
    </row>
    <row r="153" spans="1:10" ht="24.75" customHeight="1">
      <c r="A153" s="61" t="s">
        <v>53</v>
      </c>
      <c r="B153" s="28">
        <v>650</v>
      </c>
      <c r="C153" s="29">
        <v>5</v>
      </c>
      <c r="D153" s="29">
        <v>3</v>
      </c>
      <c r="E153" s="30" t="s">
        <v>52</v>
      </c>
      <c r="F153" s="31" t="s">
        <v>18</v>
      </c>
      <c r="G153" s="46">
        <f t="shared" si="6"/>
        <v>304.4</v>
      </c>
      <c r="H153" s="47">
        <v>0</v>
      </c>
      <c r="I153" s="11"/>
      <c r="J153" s="56"/>
    </row>
    <row r="154" spans="1:10" ht="61.5" customHeight="1">
      <c r="A154" s="61" t="s">
        <v>51</v>
      </c>
      <c r="B154" s="28">
        <v>650</v>
      </c>
      <c r="C154" s="29">
        <v>5</v>
      </c>
      <c r="D154" s="29">
        <v>3</v>
      </c>
      <c r="E154" s="30" t="s">
        <v>50</v>
      </c>
      <c r="F154" s="31" t="s">
        <v>18</v>
      </c>
      <c r="G154" s="46">
        <f t="shared" si="6"/>
        <v>304.4</v>
      </c>
      <c r="H154" s="47">
        <v>0</v>
      </c>
      <c r="I154" s="11"/>
      <c r="J154" s="56"/>
    </row>
    <row r="155" spans="1:10" ht="32.25" customHeight="1">
      <c r="A155" s="61" t="s">
        <v>7</v>
      </c>
      <c r="B155" s="28">
        <v>650</v>
      </c>
      <c r="C155" s="29">
        <v>5</v>
      </c>
      <c r="D155" s="29">
        <v>3</v>
      </c>
      <c r="E155" s="30" t="s">
        <v>50</v>
      </c>
      <c r="F155" s="31" t="s">
        <v>6</v>
      </c>
      <c r="G155" s="46">
        <f t="shared" si="6"/>
        <v>304.4</v>
      </c>
      <c r="H155" s="47">
        <v>0</v>
      </c>
      <c r="I155" s="11"/>
      <c r="J155" s="56"/>
    </row>
    <row r="156" spans="1:10" ht="32.25" customHeight="1">
      <c r="A156" s="61" t="s">
        <v>5</v>
      </c>
      <c r="B156" s="28">
        <v>650</v>
      </c>
      <c r="C156" s="29">
        <v>5</v>
      </c>
      <c r="D156" s="29">
        <v>3</v>
      </c>
      <c r="E156" s="30" t="s">
        <v>50</v>
      </c>
      <c r="F156" s="31" t="s">
        <v>4</v>
      </c>
      <c r="G156" s="46">
        <f t="shared" si="6"/>
        <v>304.4</v>
      </c>
      <c r="H156" s="47">
        <v>0</v>
      </c>
      <c r="I156" s="11"/>
      <c r="J156" s="56"/>
    </row>
    <row r="157" spans="1:10" ht="32.25" customHeight="1">
      <c r="A157" s="61" t="s">
        <v>3</v>
      </c>
      <c r="B157" s="28">
        <v>650</v>
      </c>
      <c r="C157" s="29">
        <v>5</v>
      </c>
      <c r="D157" s="29">
        <v>3</v>
      </c>
      <c r="E157" s="30" t="s">
        <v>50</v>
      </c>
      <c r="F157" s="31" t="s">
        <v>1</v>
      </c>
      <c r="G157" s="46">
        <v>304.4</v>
      </c>
      <c r="H157" s="47">
        <v>0</v>
      </c>
      <c r="I157" s="11"/>
      <c r="J157" s="56"/>
    </row>
    <row r="158" spans="1:10" ht="15" customHeight="1">
      <c r="A158" s="61" t="s">
        <v>27</v>
      </c>
      <c r="B158" s="28">
        <v>650</v>
      </c>
      <c r="C158" s="29">
        <v>5</v>
      </c>
      <c r="D158" s="29">
        <v>3</v>
      </c>
      <c r="E158" s="30" t="s">
        <v>21</v>
      </c>
      <c r="F158" s="31" t="s">
        <v>18</v>
      </c>
      <c r="G158" s="46">
        <f>G159</f>
        <v>152</v>
      </c>
      <c r="H158" s="47">
        <v>0</v>
      </c>
      <c r="I158" s="11"/>
      <c r="J158" s="56"/>
    </row>
    <row r="159" spans="1:10" ht="32.25" customHeight="1">
      <c r="A159" s="61" t="s">
        <v>7</v>
      </c>
      <c r="B159" s="28">
        <v>650</v>
      </c>
      <c r="C159" s="29">
        <v>5</v>
      </c>
      <c r="D159" s="29">
        <v>3</v>
      </c>
      <c r="E159" s="30" t="s">
        <v>21</v>
      </c>
      <c r="F159" s="31" t="s">
        <v>6</v>
      </c>
      <c r="G159" s="46">
        <f>G160</f>
        <v>152</v>
      </c>
      <c r="H159" s="47">
        <v>0</v>
      </c>
      <c r="I159" s="11"/>
      <c r="J159" s="56"/>
    </row>
    <row r="160" spans="1:10" ht="32.25" customHeight="1">
      <c r="A160" s="61" t="s">
        <v>5</v>
      </c>
      <c r="B160" s="28">
        <v>650</v>
      </c>
      <c r="C160" s="29">
        <v>5</v>
      </c>
      <c r="D160" s="29">
        <v>3</v>
      </c>
      <c r="E160" s="30" t="s">
        <v>21</v>
      </c>
      <c r="F160" s="31" t="s">
        <v>4</v>
      </c>
      <c r="G160" s="46">
        <f>G161</f>
        <v>152</v>
      </c>
      <c r="H160" s="47">
        <v>0</v>
      </c>
      <c r="I160" s="11"/>
      <c r="J160" s="56"/>
    </row>
    <row r="161" spans="1:10" ht="32.25" customHeight="1">
      <c r="A161" s="61" t="s">
        <v>3</v>
      </c>
      <c r="B161" s="28">
        <v>650</v>
      </c>
      <c r="C161" s="29">
        <v>5</v>
      </c>
      <c r="D161" s="29">
        <v>3</v>
      </c>
      <c r="E161" s="30" t="s">
        <v>21</v>
      </c>
      <c r="F161" s="31" t="s">
        <v>1</v>
      </c>
      <c r="G161" s="46">
        <v>152</v>
      </c>
      <c r="H161" s="47">
        <v>0</v>
      </c>
      <c r="I161" s="11"/>
      <c r="J161" s="56"/>
    </row>
    <row r="162" spans="1:10" ht="32.25" customHeight="1">
      <c r="A162" s="59" t="s">
        <v>134</v>
      </c>
      <c r="B162" s="88">
        <v>650</v>
      </c>
      <c r="C162" s="89">
        <v>6</v>
      </c>
      <c r="D162" s="89">
        <v>0</v>
      </c>
      <c r="E162" s="90"/>
      <c r="F162" s="91"/>
      <c r="G162" s="92">
        <f aca="true" t="shared" si="7" ref="G162:H165">G163</f>
        <v>1.2</v>
      </c>
      <c r="H162" s="93">
        <f t="shared" si="7"/>
        <v>1.2</v>
      </c>
      <c r="I162" s="11"/>
      <c r="J162" s="56"/>
    </row>
    <row r="163" spans="1:10" ht="32.25" customHeight="1">
      <c r="A163" s="59" t="s">
        <v>135</v>
      </c>
      <c r="B163" s="28">
        <v>650</v>
      </c>
      <c r="C163" s="29">
        <v>6</v>
      </c>
      <c r="D163" s="29">
        <v>5</v>
      </c>
      <c r="E163" s="30"/>
      <c r="F163" s="34"/>
      <c r="G163" s="46">
        <f t="shared" si="7"/>
        <v>1.2</v>
      </c>
      <c r="H163" s="47">
        <f t="shared" si="7"/>
        <v>1.2</v>
      </c>
      <c r="I163" s="11"/>
      <c r="J163" s="56"/>
    </row>
    <row r="164" spans="1:10" ht="87.75" customHeight="1">
      <c r="A164" s="59" t="s">
        <v>144</v>
      </c>
      <c r="B164" s="28">
        <v>650</v>
      </c>
      <c r="C164" s="29">
        <v>6</v>
      </c>
      <c r="D164" s="29">
        <v>5</v>
      </c>
      <c r="E164" s="30">
        <v>1510184290</v>
      </c>
      <c r="F164" s="34">
        <v>0</v>
      </c>
      <c r="G164" s="46">
        <f t="shared" si="7"/>
        <v>1.2</v>
      </c>
      <c r="H164" s="47">
        <f t="shared" si="7"/>
        <v>1.2</v>
      </c>
      <c r="I164" s="11"/>
      <c r="J164" s="56"/>
    </row>
    <row r="165" spans="1:10" ht="32.25" customHeight="1">
      <c r="A165" s="61" t="s">
        <v>17</v>
      </c>
      <c r="B165" s="28">
        <v>650</v>
      </c>
      <c r="C165" s="29">
        <v>6</v>
      </c>
      <c r="D165" s="29">
        <v>5</v>
      </c>
      <c r="E165" s="30">
        <v>1510184290</v>
      </c>
      <c r="F165" s="34">
        <v>100</v>
      </c>
      <c r="G165" s="46">
        <f t="shared" si="7"/>
        <v>1.2</v>
      </c>
      <c r="H165" s="47">
        <f t="shared" si="7"/>
        <v>1.2</v>
      </c>
      <c r="I165" s="11"/>
      <c r="J165" s="56"/>
    </row>
    <row r="166" spans="1:10" ht="32.25" customHeight="1">
      <c r="A166" s="61" t="s">
        <v>67</v>
      </c>
      <c r="B166" s="28">
        <v>650</v>
      </c>
      <c r="C166" s="29">
        <v>6</v>
      </c>
      <c r="D166" s="29">
        <v>5</v>
      </c>
      <c r="E166" s="30">
        <v>1510184290</v>
      </c>
      <c r="F166" s="34">
        <v>120</v>
      </c>
      <c r="G166" s="46">
        <f>SUM(G167:G168)</f>
        <v>1.2</v>
      </c>
      <c r="H166" s="47">
        <f>SUM(H167:H168)</f>
        <v>1.2</v>
      </c>
      <c r="I166" s="11"/>
      <c r="J166" s="56"/>
    </row>
    <row r="167" spans="1:10" ht="32.25" customHeight="1">
      <c r="A167" s="61" t="s">
        <v>79</v>
      </c>
      <c r="B167" s="28">
        <v>650</v>
      </c>
      <c r="C167" s="29">
        <v>6</v>
      </c>
      <c r="D167" s="29">
        <v>5</v>
      </c>
      <c r="E167" s="30">
        <v>1510184290</v>
      </c>
      <c r="F167" s="34">
        <v>121</v>
      </c>
      <c r="G167" s="46">
        <v>0.9</v>
      </c>
      <c r="H167" s="47">
        <v>0.9</v>
      </c>
      <c r="I167" s="11"/>
      <c r="J167" s="56"/>
    </row>
    <row r="168" spans="1:10" ht="55.5" customHeight="1">
      <c r="A168" s="68" t="s">
        <v>75</v>
      </c>
      <c r="B168" s="28">
        <v>650</v>
      </c>
      <c r="C168" s="29">
        <v>6</v>
      </c>
      <c r="D168" s="29">
        <v>5</v>
      </c>
      <c r="E168" s="30">
        <v>1510184290</v>
      </c>
      <c r="F168" s="34">
        <v>129</v>
      </c>
      <c r="G168" s="46">
        <v>0.3</v>
      </c>
      <c r="H168" s="47">
        <v>0.3</v>
      </c>
      <c r="I168" s="11"/>
      <c r="J168" s="56"/>
    </row>
    <row r="169" spans="1:10" ht="15" customHeight="1">
      <c r="A169" s="59" t="s">
        <v>147</v>
      </c>
      <c r="B169" s="88">
        <v>650</v>
      </c>
      <c r="C169" s="89">
        <v>7</v>
      </c>
      <c r="D169" s="89">
        <v>0</v>
      </c>
      <c r="E169" s="90"/>
      <c r="F169" s="91"/>
      <c r="G169" s="92">
        <f>G170</f>
        <v>525.3</v>
      </c>
      <c r="H169" s="92">
        <f>H170</f>
        <v>0</v>
      </c>
      <c r="I169" s="11"/>
      <c r="J169" s="56"/>
    </row>
    <row r="170" spans="1:10" ht="18" customHeight="1">
      <c r="A170" s="59" t="s">
        <v>148</v>
      </c>
      <c r="B170" s="88">
        <v>650</v>
      </c>
      <c r="C170" s="89">
        <v>7</v>
      </c>
      <c r="D170" s="89">
        <v>7</v>
      </c>
      <c r="E170" s="90"/>
      <c r="F170" s="91"/>
      <c r="G170" s="92">
        <f>G175+G183+G171</f>
        <v>525.3</v>
      </c>
      <c r="H170" s="92">
        <f>H175+H183+H171</f>
        <v>0</v>
      </c>
      <c r="I170" s="11"/>
      <c r="J170" s="56"/>
    </row>
    <row r="171" spans="1:10" ht="72" customHeight="1">
      <c r="A171" s="61" t="s">
        <v>17</v>
      </c>
      <c r="B171" s="28">
        <v>650</v>
      </c>
      <c r="C171" s="29">
        <v>7</v>
      </c>
      <c r="D171" s="29">
        <v>7</v>
      </c>
      <c r="E171" s="64">
        <v>7000099990</v>
      </c>
      <c r="F171" s="31" t="s">
        <v>16</v>
      </c>
      <c r="G171" s="92">
        <f>G172</f>
        <v>129.4</v>
      </c>
      <c r="H171" s="92">
        <f>H172</f>
        <v>0</v>
      </c>
      <c r="I171" s="11"/>
      <c r="J171" s="56"/>
    </row>
    <row r="172" spans="1:10" ht="34.5" customHeight="1">
      <c r="A172" s="61" t="s">
        <v>15</v>
      </c>
      <c r="B172" s="28">
        <v>650</v>
      </c>
      <c r="C172" s="29">
        <v>7</v>
      </c>
      <c r="D172" s="29">
        <v>7</v>
      </c>
      <c r="E172" s="64">
        <v>7000099990</v>
      </c>
      <c r="F172" s="31" t="s">
        <v>14</v>
      </c>
      <c r="G172" s="92">
        <f>G173+G174</f>
        <v>129.4</v>
      </c>
      <c r="H172" s="92">
        <f>H173+H174</f>
        <v>0</v>
      </c>
      <c r="I172" s="11"/>
      <c r="J172" s="56"/>
    </row>
    <row r="173" spans="1:10" ht="18" customHeight="1">
      <c r="A173" s="61" t="s">
        <v>13</v>
      </c>
      <c r="B173" s="28">
        <v>650</v>
      </c>
      <c r="C173" s="29">
        <v>7</v>
      </c>
      <c r="D173" s="29">
        <v>7</v>
      </c>
      <c r="E173" s="64">
        <v>7000099990</v>
      </c>
      <c r="F173" s="31" t="s">
        <v>12</v>
      </c>
      <c r="G173" s="92">
        <v>129.4</v>
      </c>
      <c r="H173" s="92"/>
      <c r="I173" s="11"/>
      <c r="J173" s="56"/>
    </row>
    <row r="174" spans="1:10" ht="52.5" customHeight="1">
      <c r="A174" s="61" t="s">
        <v>9</v>
      </c>
      <c r="B174" s="28">
        <v>650</v>
      </c>
      <c r="C174" s="29">
        <v>7</v>
      </c>
      <c r="D174" s="29">
        <v>7</v>
      </c>
      <c r="E174" s="64">
        <v>7000099990</v>
      </c>
      <c r="F174" s="34">
        <v>119</v>
      </c>
      <c r="G174" s="92"/>
      <c r="H174" s="92"/>
      <c r="I174" s="11"/>
      <c r="J174" s="56"/>
    </row>
    <row r="175" spans="1:10" ht="49.5" customHeight="1">
      <c r="A175" s="122" t="s">
        <v>162</v>
      </c>
      <c r="B175" s="28">
        <v>650</v>
      </c>
      <c r="C175" s="29">
        <v>7</v>
      </c>
      <c r="D175" s="29">
        <v>7</v>
      </c>
      <c r="E175" s="64">
        <v>3220120825</v>
      </c>
      <c r="F175" s="31" t="s">
        <v>18</v>
      </c>
      <c r="G175" s="46">
        <f>G180+G176</f>
        <v>351.9</v>
      </c>
      <c r="H175" s="46">
        <f>H180+H176</f>
        <v>0</v>
      </c>
      <c r="I175" s="11"/>
      <c r="J175" s="121"/>
    </row>
    <row r="176" spans="1:10" ht="69" customHeight="1">
      <c r="A176" s="61" t="s">
        <v>17</v>
      </c>
      <c r="B176" s="28">
        <v>650</v>
      </c>
      <c r="C176" s="29">
        <v>7</v>
      </c>
      <c r="D176" s="29">
        <v>7</v>
      </c>
      <c r="E176" s="64">
        <v>3220120825</v>
      </c>
      <c r="F176" s="31" t="s">
        <v>16</v>
      </c>
      <c r="G176" s="46">
        <f>G177</f>
        <v>274.7</v>
      </c>
      <c r="H176" s="46">
        <f>H177</f>
        <v>0</v>
      </c>
      <c r="I176" s="11"/>
      <c r="J176" s="56"/>
    </row>
    <row r="177" spans="1:10" ht="25.5" customHeight="1">
      <c r="A177" s="61" t="s">
        <v>15</v>
      </c>
      <c r="B177" s="28">
        <v>650</v>
      </c>
      <c r="C177" s="29">
        <v>7</v>
      </c>
      <c r="D177" s="29">
        <v>7</v>
      </c>
      <c r="E177" s="64">
        <v>3220120825</v>
      </c>
      <c r="F177" s="31" t="s">
        <v>14</v>
      </c>
      <c r="G177" s="46">
        <f>G178+G179</f>
        <v>274.7</v>
      </c>
      <c r="H177" s="46">
        <f>H178+H179</f>
        <v>0</v>
      </c>
      <c r="I177" s="11"/>
      <c r="J177" s="56"/>
    </row>
    <row r="178" spans="1:10" ht="12.75" customHeight="1">
      <c r="A178" s="61" t="s">
        <v>13</v>
      </c>
      <c r="B178" s="28">
        <v>650</v>
      </c>
      <c r="C178" s="29">
        <v>7</v>
      </c>
      <c r="D178" s="29">
        <v>7</v>
      </c>
      <c r="E178" s="64">
        <v>3220120825</v>
      </c>
      <c r="F178" s="31" t="s">
        <v>12</v>
      </c>
      <c r="G178" s="46">
        <v>211</v>
      </c>
      <c r="H178" s="47"/>
      <c r="I178" s="11"/>
      <c r="J178" s="56"/>
    </row>
    <row r="179" spans="1:10" ht="48" customHeight="1">
      <c r="A179" s="61" t="s">
        <v>9</v>
      </c>
      <c r="B179" s="28">
        <v>650</v>
      </c>
      <c r="C179" s="29">
        <v>7</v>
      </c>
      <c r="D179" s="29">
        <v>7</v>
      </c>
      <c r="E179" s="64">
        <v>3220120825</v>
      </c>
      <c r="F179" s="34">
        <v>119</v>
      </c>
      <c r="G179" s="46">
        <v>63.7</v>
      </c>
      <c r="H179" s="47"/>
      <c r="I179" s="11"/>
      <c r="J179" s="56"/>
    </row>
    <row r="180" spans="1:10" ht="32.25" customHeight="1">
      <c r="A180" s="61" t="s">
        <v>7</v>
      </c>
      <c r="B180" s="28">
        <v>650</v>
      </c>
      <c r="C180" s="29">
        <v>7</v>
      </c>
      <c r="D180" s="29">
        <v>7</v>
      </c>
      <c r="E180" s="64">
        <v>3220120825</v>
      </c>
      <c r="F180" s="31" t="s">
        <v>6</v>
      </c>
      <c r="G180" s="46">
        <f>G181</f>
        <v>77.2</v>
      </c>
      <c r="H180" s="47">
        <f>H181</f>
        <v>0</v>
      </c>
      <c r="I180" s="11"/>
      <c r="J180" s="56"/>
    </row>
    <row r="181" spans="1:10" ht="32.25" customHeight="1">
      <c r="A181" s="61" t="s">
        <v>5</v>
      </c>
      <c r="B181" s="28">
        <v>650</v>
      </c>
      <c r="C181" s="29">
        <v>7</v>
      </c>
      <c r="D181" s="29">
        <v>7</v>
      </c>
      <c r="E181" s="64">
        <v>3220120825</v>
      </c>
      <c r="F181" s="31" t="s">
        <v>4</v>
      </c>
      <c r="G181" s="46">
        <f>G182</f>
        <v>77.2</v>
      </c>
      <c r="H181" s="47">
        <f>H182</f>
        <v>0</v>
      </c>
      <c r="I181" s="11"/>
      <c r="J181" s="56"/>
    </row>
    <row r="182" spans="1:10" ht="32.25" customHeight="1">
      <c r="A182" s="61" t="s">
        <v>3</v>
      </c>
      <c r="B182" s="28">
        <v>650</v>
      </c>
      <c r="C182" s="29">
        <v>7</v>
      </c>
      <c r="D182" s="29">
        <v>7</v>
      </c>
      <c r="E182" s="64">
        <v>3220120825</v>
      </c>
      <c r="F182" s="31" t="s">
        <v>1</v>
      </c>
      <c r="G182" s="46">
        <v>77.2</v>
      </c>
      <c r="H182" s="47">
        <v>0</v>
      </c>
      <c r="I182" s="11"/>
      <c r="J182" s="56"/>
    </row>
    <row r="183" spans="1:10" ht="45" customHeight="1">
      <c r="A183" s="59" t="s">
        <v>161</v>
      </c>
      <c r="B183" s="28">
        <v>650</v>
      </c>
      <c r="C183" s="29">
        <v>7</v>
      </c>
      <c r="D183" s="29">
        <v>7</v>
      </c>
      <c r="E183" s="64">
        <v>3210220826</v>
      </c>
      <c r="F183" s="34">
        <v>0</v>
      </c>
      <c r="G183" s="46">
        <f>G184</f>
        <v>44</v>
      </c>
      <c r="H183" s="46">
        <f>H184</f>
        <v>0</v>
      </c>
      <c r="I183" s="11"/>
      <c r="J183" s="56"/>
    </row>
    <row r="184" spans="1:10" ht="32.25" customHeight="1">
      <c r="A184" s="61" t="s">
        <v>7</v>
      </c>
      <c r="B184" s="28">
        <v>650</v>
      </c>
      <c r="C184" s="29">
        <v>7</v>
      </c>
      <c r="D184" s="29">
        <v>7</v>
      </c>
      <c r="E184" s="64">
        <v>3210220826</v>
      </c>
      <c r="F184" s="31" t="s">
        <v>6</v>
      </c>
      <c r="G184" s="46">
        <f>G185</f>
        <v>44</v>
      </c>
      <c r="H184" s="47">
        <f>H185</f>
        <v>0</v>
      </c>
      <c r="I184" s="11"/>
      <c r="J184" s="56"/>
    </row>
    <row r="185" spans="1:10" ht="32.25" customHeight="1">
      <c r="A185" s="61" t="s">
        <v>5</v>
      </c>
      <c r="B185" s="28">
        <v>650</v>
      </c>
      <c r="C185" s="29">
        <v>7</v>
      </c>
      <c r="D185" s="29">
        <v>7</v>
      </c>
      <c r="E185" s="64">
        <v>3210220826</v>
      </c>
      <c r="F185" s="31" t="s">
        <v>4</v>
      </c>
      <c r="G185" s="46">
        <f>G186</f>
        <v>44</v>
      </c>
      <c r="H185" s="47">
        <f>H186</f>
        <v>0</v>
      </c>
      <c r="I185" s="11"/>
      <c r="J185" s="56"/>
    </row>
    <row r="186" spans="1:10" ht="32.25" customHeight="1">
      <c r="A186" s="61" t="s">
        <v>3</v>
      </c>
      <c r="B186" s="28">
        <v>650</v>
      </c>
      <c r="C186" s="29">
        <v>7</v>
      </c>
      <c r="D186" s="29">
        <v>7</v>
      </c>
      <c r="E186" s="64">
        <v>3210220826</v>
      </c>
      <c r="F186" s="31" t="s">
        <v>1</v>
      </c>
      <c r="G186" s="46">
        <v>44</v>
      </c>
      <c r="H186" s="47">
        <v>0</v>
      </c>
      <c r="I186" s="11"/>
      <c r="J186" s="56"/>
    </row>
    <row r="187" spans="1:10" ht="61.5" customHeight="1">
      <c r="A187" s="59" t="s">
        <v>145</v>
      </c>
      <c r="B187" s="28">
        <v>650</v>
      </c>
      <c r="C187" s="29">
        <v>0</v>
      </c>
      <c r="D187" s="29">
        <v>0</v>
      </c>
      <c r="E187" s="30">
        <v>500000590</v>
      </c>
      <c r="F187" s="34"/>
      <c r="G187" s="46">
        <f>G189+G245</f>
        <v>8015.400000000001</v>
      </c>
      <c r="H187" s="47">
        <f>H190+H196+H200+H203+H244</f>
        <v>0</v>
      </c>
      <c r="I187" s="11"/>
      <c r="J187" s="56"/>
    </row>
    <row r="188" spans="1:10" ht="15" customHeight="1">
      <c r="A188" s="59" t="s">
        <v>149</v>
      </c>
      <c r="B188" s="32">
        <v>650</v>
      </c>
      <c r="C188" s="33">
        <v>8</v>
      </c>
      <c r="D188" s="33">
        <v>0</v>
      </c>
      <c r="E188" s="74"/>
      <c r="F188" s="75"/>
      <c r="G188" s="44">
        <f>G189+G207+G210+G218+G214+G222+G227+G232</f>
        <v>11333.9</v>
      </c>
      <c r="H188" s="45">
        <f>H189+H207+H210+H218+H214+H222+H227</f>
        <v>0</v>
      </c>
      <c r="I188" s="11"/>
      <c r="J188" s="56"/>
    </row>
    <row r="189" spans="1:10" ht="52.5" customHeight="1">
      <c r="A189" s="101" t="s">
        <v>153</v>
      </c>
      <c r="B189" s="28">
        <v>650</v>
      </c>
      <c r="C189" s="29">
        <v>8</v>
      </c>
      <c r="D189" s="29">
        <v>1</v>
      </c>
      <c r="E189" s="30">
        <v>510000590</v>
      </c>
      <c r="F189" s="34">
        <v>0</v>
      </c>
      <c r="G189" s="46">
        <f>G190+G196+G200+G203</f>
        <v>7178.700000000001</v>
      </c>
      <c r="H189" s="47">
        <f>H190+H196+H200+H203</f>
        <v>0</v>
      </c>
      <c r="I189" s="11"/>
      <c r="J189" s="56"/>
    </row>
    <row r="190" spans="1:10" ht="69.75" customHeight="1">
      <c r="A190" s="61" t="s">
        <v>17</v>
      </c>
      <c r="B190" s="28">
        <v>650</v>
      </c>
      <c r="C190" s="29">
        <v>8</v>
      </c>
      <c r="D190" s="29">
        <v>1</v>
      </c>
      <c r="E190" s="30">
        <v>510000590</v>
      </c>
      <c r="F190" s="31" t="s">
        <v>16</v>
      </c>
      <c r="G190" s="46">
        <f>G191</f>
        <v>3735.3</v>
      </c>
      <c r="H190" s="47">
        <v>0</v>
      </c>
      <c r="I190" s="11"/>
      <c r="J190" s="56"/>
    </row>
    <row r="191" spans="1:10" ht="27.75" customHeight="1">
      <c r="A191" s="61" t="s">
        <v>15</v>
      </c>
      <c r="B191" s="28">
        <v>650</v>
      </c>
      <c r="C191" s="29">
        <v>8</v>
      </c>
      <c r="D191" s="29">
        <v>1</v>
      </c>
      <c r="E191" s="30">
        <v>510000590</v>
      </c>
      <c r="F191" s="31" t="s">
        <v>14</v>
      </c>
      <c r="G191" s="46">
        <f>SUM(G192:G195)</f>
        <v>3735.3</v>
      </c>
      <c r="H191" s="47">
        <v>0</v>
      </c>
      <c r="I191" s="11"/>
      <c r="J191" s="56"/>
    </row>
    <row r="192" spans="1:10" ht="26.25" customHeight="1">
      <c r="A192" s="61" t="s">
        <v>13</v>
      </c>
      <c r="B192" s="28">
        <v>650</v>
      </c>
      <c r="C192" s="29">
        <v>8</v>
      </c>
      <c r="D192" s="29">
        <v>1</v>
      </c>
      <c r="E192" s="30">
        <v>510000590</v>
      </c>
      <c r="F192" s="31" t="s">
        <v>12</v>
      </c>
      <c r="G192" s="46">
        <v>2785.6</v>
      </c>
      <c r="H192" s="47">
        <v>0</v>
      </c>
      <c r="I192" s="11"/>
      <c r="J192" s="56"/>
    </row>
    <row r="193" spans="1:10" ht="41.25" customHeight="1">
      <c r="A193" s="61" t="s">
        <v>11</v>
      </c>
      <c r="B193" s="28">
        <v>650</v>
      </c>
      <c r="C193" s="29">
        <v>8</v>
      </c>
      <c r="D193" s="29">
        <v>1</v>
      </c>
      <c r="E193" s="30">
        <v>510000590</v>
      </c>
      <c r="F193" s="31" t="s">
        <v>10</v>
      </c>
      <c r="G193" s="46">
        <v>60.3</v>
      </c>
      <c r="H193" s="47">
        <v>0</v>
      </c>
      <c r="I193" s="11"/>
      <c r="J193" s="56"/>
    </row>
    <row r="194" spans="1:10" ht="50.25" customHeight="1">
      <c r="A194" s="61" t="s">
        <v>49</v>
      </c>
      <c r="B194" s="28">
        <v>650</v>
      </c>
      <c r="C194" s="29">
        <v>8</v>
      </c>
      <c r="D194" s="29">
        <v>1</v>
      </c>
      <c r="E194" s="30">
        <v>510000590</v>
      </c>
      <c r="F194" s="31" t="s">
        <v>48</v>
      </c>
      <c r="G194" s="46">
        <v>9.4</v>
      </c>
      <c r="H194" s="47">
        <v>0</v>
      </c>
      <c r="I194" s="11"/>
      <c r="J194" s="56"/>
    </row>
    <row r="195" spans="1:10" ht="54.75" customHeight="1">
      <c r="A195" s="61" t="s">
        <v>9</v>
      </c>
      <c r="B195" s="28">
        <v>650</v>
      </c>
      <c r="C195" s="29">
        <v>8</v>
      </c>
      <c r="D195" s="29">
        <v>1</v>
      </c>
      <c r="E195" s="30">
        <v>510000590</v>
      </c>
      <c r="F195" s="31" t="s">
        <v>8</v>
      </c>
      <c r="G195" s="46">
        <v>880</v>
      </c>
      <c r="H195" s="47">
        <v>0</v>
      </c>
      <c r="I195" s="11"/>
      <c r="J195" s="56"/>
    </row>
    <row r="196" spans="1:10" ht="37.5" customHeight="1">
      <c r="A196" s="61" t="s">
        <v>7</v>
      </c>
      <c r="B196" s="28">
        <v>650</v>
      </c>
      <c r="C196" s="29">
        <v>8</v>
      </c>
      <c r="D196" s="29">
        <v>1</v>
      </c>
      <c r="E196" s="30">
        <v>510000590</v>
      </c>
      <c r="F196" s="31" t="s">
        <v>6</v>
      </c>
      <c r="G196" s="46">
        <f>G197</f>
        <v>3173.4</v>
      </c>
      <c r="H196" s="47">
        <v>0</v>
      </c>
      <c r="I196" s="11"/>
      <c r="J196" s="56"/>
    </row>
    <row r="197" spans="1:10" ht="39" customHeight="1">
      <c r="A197" s="61" t="s">
        <v>5</v>
      </c>
      <c r="B197" s="28">
        <v>650</v>
      </c>
      <c r="C197" s="29">
        <v>8</v>
      </c>
      <c r="D197" s="29">
        <v>1</v>
      </c>
      <c r="E197" s="30">
        <v>510000590</v>
      </c>
      <c r="F197" s="31" t="s">
        <v>4</v>
      </c>
      <c r="G197" s="46">
        <f>SUM(G198:G199)</f>
        <v>3173.4</v>
      </c>
      <c r="H197" s="47">
        <v>0</v>
      </c>
      <c r="I197" s="11"/>
      <c r="J197" s="56"/>
    </row>
    <row r="198" spans="1:10" ht="32.25" customHeight="1">
      <c r="A198" s="61" t="s">
        <v>47</v>
      </c>
      <c r="B198" s="28">
        <v>650</v>
      </c>
      <c r="C198" s="29">
        <v>8</v>
      </c>
      <c r="D198" s="29">
        <v>1</v>
      </c>
      <c r="E198" s="30">
        <v>510000590</v>
      </c>
      <c r="F198" s="31" t="s">
        <v>46</v>
      </c>
      <c r="G198" s="46">
        <v>0</v>
      </c>
      <c r="H198" s="47">
        <v>0</v>
      </c>
      <c r="I198" s="11"/>
      <c r="J198" s="56"/>
    </row>
    <row r="199" spans="1:10" ht="32.25" customHeight="1">
      <c r="A199" s="61" t="s">
        <v>3</v>
      </c>
      <c r="B199" s="28">
        <v>650</v>
      </c>
      <c r="C199" s="29">
        <v>8</v>
      </c>
      <c r="D199" s="29">
        <v>1</v>
      </c>
      <c r="E199" s="30">
        <v>510000590</v>
      </c>
      <c r="F199" s="31" t="s">
        <v>1</v>
      </c>
      <c r="G199" s="46">
        <v>3173.4</v>
      </c>
      <c r="H199" s="47">
        <v>0</v>
      </c>
      <c r="I199" s="11"/>
      <c r="J199" s="56"/>
    </row>
    <row r="200" spans="1:10" ht="26.25" customHeight="1">
      <c r="A200" s="70" t="s">
        <v>113</v>
      </c>
      <c r="B200" s="28">
        <v>650</v>
      </c>
      <c r="C200" s="29">
        <v>8</v>
      </c>
      <c r="D200" s="29">
        <v>1</v>
      </c>
      <c r="E200" s="30">
        <v>510000590</v>
      </c>
      <c r="F200" s="34">
        <v>300</v>
      </c>
      <c r="G200" s="46">
        <f>G201</f>
        <v>0</v>
      </c>
      <c r="H200" s="47">
        <v>0</v>
      </c>
      <c r="I200" s="11"/>
      <c r="J200" s="56"/>
    </row>
    <row r="201" spans="1:10" ht="25.5" customHeight="1">
      <c r="A201" s="71" t="s">
        <v>114</v>
      </c>
      <c r="B201" s="28">
        <v>650</v>
      </c>
      <c r="C201" s="29">
        <v>8</v>
      </c>
      <c r="D201" s="29">
        <v>1</v>
      </c>
      <c r="E201" s="30">
        <v>510000590</v>
      </c>
      <c r="F201" s="34">
        <v>320</v>
      </c>
      <c r="G201" s="46">
        <f>G202</f>
        <v>0</v>
      </c>
      <c r="H201" s="47">
        <f>H202</f>
        <v>0</v>
      </c>
      <c r="I201" s="11"/>
      <c r="J201" s="56"/>
    </row>
    <row r="202" spans="1:10" ht="37.5" customHeight="1">
      <c r="A202" s="72" t="s">
        <v>115</v>
      </c>
      <c r="B202" s="28">
        <v>650</v>
      </c>
      <c r="C202" s="29">
        <v>8</v>
      </c>
      <c r="D202" s="29">
        <v>1</v>
      </c>
      <c r="E202" s="30">
        <v>510000590</v>
      </c>
      <c r="F202" s="34">
        <v>321</v>
      </c>
      <c r="G202" s="46">
        <v>0</v>
      </c>
      <c r="H202" s="47">
        <v>0</v>
      </c>
      <c r="I202" s="11"/>
      <c r="J202" s="56"/>
    </row>
    <row r="203" spans="1:10" ht="15" customHeight="1">
      <c r="A203" s="61" t="s">
        <v>45</v>
      </c>
      <c r="B203" s="28">
        <v>650</v>
      </c>
      <c r="C203" s="29">
        <v>8</v>
      </c>
      <c r="D203" s="29">
        <v>1</v>
      </c>
      <c r="E203" s="30">
        <v>510000590</v>
      </c>
      <c r="F203" s="31" t="s">
        <v>44</v>
      </c>
      <c r="G203" s="46">
        <f>G204</f>
        <v>270</v>
      </c>
      <c r="H203" s="47">
        <v>0</v>
      </c>
      <c r="I203" s="11"/>
      <c r="J203" s="56"/>
    </row>
    <row r="204" spans="1:10" ht="15" customHeight="1">
      <c r="A204" s="61" t="s">
        <v>43</v>
      </c>
      <c r="B204" s="28">
        <v>650</v>
      </c>
      <c r="C204" s="29">
        <v>8</v>
      </c>
      <c r="D204" s="29">
        <v>1</v>
      </c>
      <c r="E204" s="30">
        <v>510000590</v>
      </c>
      <c r="F204" s="31" t="s">
        <v>42</v>
      </c>
      <c r="G204" s="46">
        <f>SUM(G205:G206)</f>
        <v>270</v>
      </c>
      <c r="H204" s="47">
        <v>0</v>
      </c>
      <c r="I204" s="11"/>
      <c r="J204" s="56"/>
    </row>
    <row r="205" spans="1:10" ht="28.5" customHeight="1">
      <c r="A205" s="61" t="s">
        <v>41</v>
      </c>
      <c r="B205" s="28">
        <v>650</v>
      </c>
      <c r="C205" s="29">
        <v>8</v>
      </c>
      <c r="D205" s="29">
        <v>1</v>
      </c>
      <c r="E205" s="30">
        <v>510000590</v>
      </c>
      <c r="F205" s="31" t="s">
        <v>40</v>
      </c>
      <c r="G205" s="46">
        <v>270</v>
      </c>
      <c r="H205" s="47">
        <v>0</v>
      </c>
      <c r="I205" s="11"/>
      <c r="J205" s="56"/>
    </row>
    <row r="206" spans="1:10" ht="15" customHeight="1">
      <c r="A206" s="61" t="s">
        <v>39</v>
      </c>
      <c r="B206" s="28">
        <v>650</v>
      </c>
      <c r="C206" s="29">
        <v>8</v>
      </c>
      <c r="D206" s="29">
        <v>1</v>
      </c>
      <c r="E206" s="30">
        <v>510000590</v>
      </c>
      <c r="F206" s="31" t="s">
        <v>38</v>
      </c>
      <c r="G206" s="46">
        <v>0</v>
      </c>
      <c r="H206" s="47">
        <v>0</v>
      </c>
      <c r="I206" s="11"/>
      <c r="J206" s="56"/>
    </row>
    <row r="207" spans="1:10" ht="68.25" customHeight="1">
      <c r="A207" s="59" t="s">
        <v>37</v>
      </c>
      <c r="B207" s="28">
        <v>650</v>
      </c>
      <c r="C207" s="29">
        <v>8</v>
      </c>
      <c r="D207" s="29">
        <v>1</v>
      </c>
      <c r="E207" s="30" t="s">
        <v>33</v>
      </c>
      <c r="F207" s="31" t="s">
        <v>18</v>
      </c>
      <c r="G207" s="46">
        <f>G208</f>
        <v>1342.8</v>
      </c>
      <c r="H207" s="47">
        <v>0</v>
      </c>
      <c r="I207" s="11"/>
      <c r="J207" s="56"/>
    </row>
    <row r="208" spans="1:10" ht="15" customHeight="1">
      <c r="A208" s="61" t="s">
        <v>36</v>
      </c>
      <c r="B208" s="28">
        <v>650</v>
      </c>
      <c r="C208" s="29">
        <v>8</v>
      </c>
      <c r="D208" s="29">
        <v>1</v>
      </c>
      <c r="E208" s="30" t="s">
        <v>33</v>
      </c>
      <c r="F208" s="31" t="s">
        <v>35</v>
      </c>
      <c r="G208" s="46">
        <f>G209</f>
        <v>1342.8</v>
      </c>
      <c r="H208" s="47">
        <v>0</v>
      </c>
      <c r="I208" s="11"/>
      <c r="J208" s="56"/>
    </row>
    <row r="209" spans="1:10" ht="15" customHeight="1">
      <c r="A209" s="61" t="s">
        <v>34</v>
      </c>
      <c r="B209" s="28">
        <v>650</v>
      </c>
      <c r="C209" s="29">
        <v>8</v>
      </c>
      <c r="D209" s="29">
        <v>1</v>
      </c>
      <c r="E209" s="30" t="s">
        <v>33</v>
      </c>
      <c r="F209" s="31" t="s">
        <v>32</v>
      </c>
      <c r="G209" s="46">
        <v>1342.8</v>
      </c>
      <c r="H209" s="47">
        <v>0</v>
      </c>
      <c r="I209" s="11"/>
      <c r="J209" s="56"/>
    </row>
    <row r="210" spans="1:10" ht="81" customHeight="1">
      <c r="A210" s="59" t="s">
        <v>127</v>
      </c>
      <c r="B210" s="85">
        <v>650</v>
      </c>
      <c r="C210" s="29">
        <v>8</v>
      </c>
      <c r="D210" s="29">
        <v>1</v>
      </c>
      <c r="E210" s="94" t="s">
        <v>125</v>
      </c>
      <c r="F210" s="34">
        <v>0</v>
      </c>
      <c r="G210" s="95">
        <f aca="true" t="shared" si="8" ref="G210:H212">G211</f>
        <v>0</v>
      </c>
      <c r="H210" s="47">
        <f t="shared" si="8"/>
        <v>0</v>
      </c>
      <c r="I210" s="51"/>
      <c r="J210" s="56"/>
    </row>
    <row r="211" spans="1:10" ht="33.75" customHeight="1">
      <c r="A211" s="61" t="s">
        <v>7</v>
      </c>
      <c r="B211" s="85">
        <v>650</v>
      </c>
      <c r="C211" s="29">
        <v>8</v>
      </c>
      <c r="D211" s="29">
        <v>1</v>
      </c>
      <c r="E211" s="94" t="s">
        <v>125</v>
      </c>
      <c r="F211" s="96">
        <v>200</v>
      </c>
      <c r="G211" s="81">
        <f t="shared" si="8"/>
        <v>0</v>
      </c>
      <c r="H211" s="83">
        <f t="shared" si="8"/>
        <v>0</v>
      </c>
      <c r="I211" s="37"/>
      <c r="J211" s="56"/>
    </row>
    <row r="212" spans="1:9" ht="32.25" customHeight="1">
      <c r="A212" s="61" t="s">
        <v>5</v>
      </c>
      <c r="B212" s="85">
        <v>650</v>
      </c>
      <c r="C212" s="29">
        <v>8</v>
      </c>
      <c r="D212" s="29">
        <v>1</v>
      </c>
      <c r="E212" s="94" t="s">
        <v>125</v>
      </c>
      <c r="F212" s="96">
        <v>240</v>
      </c>
      <c r="G212" s="81">
        <f t="shared" si="8"/>
        <v>0</v>
      </c>
      <c r="H212" s="83">
        <f t="shared" si="8"/>
        <v>0</v>
      </c>
      <c r="I212" s="37"/>
    </row>
    <row r="213" spans="1:9" ht="35.25" customHeight="1">
      <c r="A213" s="61" t="s">
        <v>3</v>
      </c>
      <c r="B213" s="28">
        <v>650</v>
      </c>
      <c r="C213" s="29">
        <v>8</v>
      </c>
      <c r="D213" s="29">
        <v>1</v>
      </c>
      <c r="E213" s="94" t="s">
        <v>125</v>
      </c>
      <c r="F213" s="97">
        <v>244</v>
      </c>
      <c r="G213" s="81">
        <v>0</v>
      </c>
      <c r="H213" s="83">
        <v>0</v>
      </c>
      <c r="I213" s="49"/>
    </row>
    <row r="214" spans="1:9" ht="81.75" customHeight="1">
      <c r="A214" s="59" t="s">
        <v>128</v>
      </c>
      <c r="B214" s="28">
        <v>650</v>
      </c>
      <c r="C214" s="29">
        <v>8</v>
      </c>
      <c r="D214" s="29">
        <v>1</v>
      </c>
      <c r="E214" s="94" t="s">
        <v>126</v>
      </c>
      <c r="F214" s="34">
        <v>0</v>
      </c>
      <c r="G214" s="98">
        <v>0</v>
      </c>
      <c r="H214" s="83">
        <v>0</v>
      </c>
      <c r="I214" s="49"/>
    </row>
    <row r="215" spans="1:9" ht="35.25" customHeight="1">
      <c r="A215" s="61" t="s">
        <v>7</v>
      </c>
      <c r="B215" s="28">
        <v>650</v>
      </c>
      <c r="C215" s="29">
        <v>8</v>
      </c>
      <c r="D215" s="29">
        <v>1</v>
      </c>
      <c r="E215" s="94" t="s">
        <v>126</v>
      </c>
      <c r="F215" s="96">
        <v>200</v>
      </c>
      <c r="G215" s="98">
        <v>0</v>
      </c>
      <c r="H215" s="83">
        <v>0</v>
      </c>
      <c r="I215" s="49"/>
    </row>
    <row r="216" spans="1:9" ht="35.25" customHeight="1">
      <c r="A216" s="61" t="s">
        <v>5</v>
      </c>
      <c r="B216" s="28">
        <v>650</v>
      </c>
      <c r="C216" s="29">
        <v>8</v>
      </c>
      <c r="D216" s="29">
        <v>1</v>
      </c>
      <c r="E216" s="94" t="s">
        <v>126</v>
      </c>
      <c r="F216" s="96">
        <v>240</v>
      </c>
      <c r="G216" s="98">
        <v>0</v>
      </c>
      <c r="H216" s="83">
        <v>0</v>
      </c>
      <c r="I216" s="49"/>
    </row>
    <row r="217" spans="1:9" ht="22.5" customHeight="1">
      <c r="A217" s="61" t="s">
        <v>3</v>
      </c>
      <c r="B217" s="28">
        <v>650</v>
      </c>
      <c r="C217" s="29">
        <v>8</v>
      </c>
      <c r="D217" s="29">
        <v>1</v>
      </c>
      <c r="E217" s="94" t="s">
        <v>126</v>
      </c>
      <c r="F217" s="97">
        <v>244</v>
      </c>
      <c r="G217" s="98">
        <v>0</v>
      </c>
      <c r="H217" s="83">
        <v>0</v>
      </c>
      <c r="I217" s="49"/>
    </row>
    <row r="218" spans="1:9" ht="24" customHeight="1">
      <c r="A218" s="59" t="s">
        <v>157</v>
      </c>
      <c r="B218" s="28">
        <v>650</v>
      </c>
      <c r="C218" s="29">
        <v>8</v>
      </c>
      <c r="D218" s="29">
        <v>1</v>
      </c>
      <c r="E218" s="94" t="s">
        <v>156</v>
      </c>
      <c r="F218" s="34">
        <v>0</v>
      </c>
      <c r="G218" s="98">
        <f>G219</f>
        <v>500</v>
      </c>
      <c r="H218" s="83">
        <v>0</v>
      </c>
      <c r="I218" s="49"/>
    </row>
    <row r="219" spans="1:9" ht="35.25" customHeight="1">
      <c r="A219" s="61" t="s">
        <v>7</v>
      </c>
      <c r="B219" s="28">
        <v>650</v>
      </c>
      <c r="C219" s="29">
        <v>8</v>
      </c>
      <c r="D219" s="29">
        <v>1</v>
      </c>
      <c r="E219" s="94" t="s">
        <v>156</v>
      </c>
      <c r="F219" s="96">
        <v>200</v>
      </c>
      <c r="G219" s="98">
        <f>G220</f>
        <v>500</v>
      </c>
      <c r="H219" s="83">
        <v>0</v>
      </c>
      <c r="I219" s="49"/>
    </row>
    <row r="220" spans="1:9" ht="35.25" customHeight="1">
      <c r="A220" s="61" t="s">
        <v>5</v>
      </c>
      <c r="B220" s="28">
        <v>650</v>
      </c>
      <c r="C220" s="29">
        <v>8</v>
      </c>
      <c r="D220" s="29">
        <v>1</v>
      </c>
      <c r="E220" s="94" t="s">
        <v>156</v>
      </c>
      <c r="F220" s="96">
        <v>240</v>
      </c>
      <c r="G220" s="98">
        <f>G221</f>
        <v>500</v>
      </c>
      <c r="H220" s="83">
        <v>0</v>
      </c>
      <c r="I220" s="49"/>
    </row>
    <row r="221" spans="1:9" ht="35.25" customHeight="1">
      <c r="A221" s="61" t="s">
        <v>3</v>
      </c>
      <c r="B221" s="28">
        <v>650</v>
      </c>
      <c r="C221" s="29">
        <v>8</v>
      </c>
      <c r="D221" s="29">
        <v>1</v>
      </c>
      <c r="E221" s="94" t="s">
        <v>156</v>
      </c>
      <c r="F221" s="97">
        <v>244</v>
      </c>
      <c r="G221" s="98">
        <v>500</v>
      </c>
      <c r="H221" s="83">
        <v>0</v>
      </c>
      <c r="I221" s="49"/>
    </row>
    <row r="222" spans="1:9" ht="62.25" customHeight="1">
      <c r="A222" s="120" t="s">
        <v>160</v>
      </c>
      <c r="B222" s="111">
        <v>650</v>
      </c>
      <c r="C222" s="112">
        <v>8</v>
      </c>
      <c r="D222" s="112">
        <v>1</v>
      </c>
      <c r="E222" s="113">
        <v>7000000601</v>
      </c>
      <c r="F222" s="119">
        <v>0</v>
      </c>
      <c r="G222" s="98">
        <f>G223</f>
        <v>1797</v>
      </c>
      <c r="H222" s="83">
        <f>H223</f>
        <v>0</v>
      </c>
      <c r="I222" s="49"/>
    </row>
    <row r="223" spans="1:9" ht="35.25" customHeight="1">
      <c r="A223" s="61" t="s">
        <v>17</v>
      </c>
      <c r="B223" s="28">
        <v>650</v>
      </c>
      <c r="C223" s="112">
        <v>8</v>
      </c>
      <c r="D223" s="112">
        <v>1</v>
      </c>
      <c r="E223" s="113">
        <v>7000000601</v>
      </c>
      <c r="F223" s="31" t="s">
        <v>16</v>
      </c>
      <c r="G223" s="98">
        <f>G224</f>
        <v>1797</v>
      </c>
      <c r="H223" s="83">
        <f>H224</f>
        <v>0</v>
      </c>
      <c r="I223" s="49"/>
    </row>
    <row r="224" spans="1:9" ht="35.25" customHeight="1">
      <c r="A224" s="61" t="s">
        <v>15</v>
      </c>
      <c r="B224" s="28">
        <v>650</v>
      </c>
      <c r="C224" s="112">
        <v>8</v>
      </c>
      <c r="D224" s="112">
        <v>1</v>
      </c>
      <c r="E224" s="113">
        <v>7000000601</v>
      </c>
      <c r="F224" s="31" t="s">
        <v>14</v>
      </c>
      <c r="G224" s="98">
        <f>G225+G226</f>
        <v>1797</v>
      </c>
      <c r="H224" s="83">
        <f>H225+H226</f>
        <v>0</v>
      </c>
      <c r="I224" s="49"/>
    </row>
    <row r="225" spans="1:9" ht="17.25" customHeight="1">
      <c r="A225" s="61" t="s">
        <v>13</v>
      </c>
      <c r="B225" s="28">
        <v>650</v>
      </c>
      <c r="C225" s="112">
        <v>8</v>
      </c>
      <c r="D225" s="112">
        <v>1</v>
      </c>
      <c r="E225" s="113">
        <v>7000000601</v>
      </c>
      <c r="F225" s="31" t="s">
        <v>12</v>
      </c>
      <c r="G225" s="98">
        <v>1380.2</v>
      </c>
      <c r="H225" s="109">
        <v>0</v>
      </c>
      <c r="I225" s="49"/>
    </row>
    <row r="226" spans="1:9" ht="46.5" customHeight="1">
      <c r="A226" s="61" t="s">
        <v>9</v>
      </c>
      <c r="B226" s="85">
        <v>650</v>
      </c>
      <c r="C226" s="112">
        <v>8</v>
      </c>
      <c r="D226" s="112">
        <v>1</v>
      </c>
      <c r="E226" s="113">
        <v>7000000601</v>
      </c>
      <c r="F226" s="104">
        <v>119</v>
      </c>
      <c r="G226" s="98">
        <v>416.8</v>
      </c>
      <c r="H226" s="109">
        <v>0</v>
      </c>
      <c r="I226" s="49"/>
    </row>
    <row r="227" spans="1:9" ht="29.25" customHeight="1">
      <c r="A227" s="120" t="s">
        <v>159</v>
      </c>
      <c r="B227" s="111">
        <v>650</v>
      </c>
      <c r="C227" s="112">
        <v>8</v>
      </c>
      <c r="D227" s="112">
        <v>1</v>
      </c>
      <c r="E227" s="113">
        <v>7000000602</v>
      </c>
      <c r="F227" s="119">
        <v>0</v>
      </c>
      <c r="G227" s="98">
        <f>G228</f>
        <v>201.39999999999998</v>
      </c>
      <c r="H227" s="83">
        <f>H228</f>
        <v>0</v>
      </c>
      <c r="I227" s="49"/>
    </row>
    <row r="228" spans="1:9" ht="75" customHeight="1">
      <c r="A228" s="61" t="s">
        <v>17</v>
      </c>
      <c r="B228" s="28">
        <v>650</v>
      </c>
      <c r="C228" s="112">
        <v>8</v>
      </c>
      <c r="D228" s="112">
        <v>1</v>
      </c>
      <c r="E228" s="113">
        <v>7000000602</v>
      </c>
      <c r="F228" s="31" t="s">
        <v>16</v>
      </c>
      <c r="G228" s="98">
        <f>G229</f>
        <v>201.39999999999998</v>
      </c>
      <c r="H228" s="83">
        <f>H229</f>
        <v>0</v>
      </c>
      <c r="I228" s="49"/>
    </row>
    <row r="229" spans="1:9" ht="30" customHeight="1">
      <c r="A229" s="61" t="s">
        <v>15</v>
      </c>
      <c r="B229" s="28">
        <v>650</v>
      </c>
      <c r="C229" s="112">
        <v>8</v>
      </c>
      <c r="D229" s="112">
        <v>1</v>
      </c>
      <c r="E229" s="113">
        <v>7000000602</v>
      </c>
      <c r="F229" s="31" t="s">
        <v>14</v>
      </c>
      <c r="G229" s="98">
        <f>G230+G231</f>
        <v>201.39999999999998</v>
      </c>
      <c r="H229" s="83">
        <f>H230+H231</f>
        <v>0</v>
      </c>
      <c r="I229" s="49"/>
    </row>
    <row r="230" spans="1:9" ht="23.25" customHeight="1">
      <c r="A230" s="61" t="s">
        <v>13</v>
      </c>
      <c r="B230" s="28">
        <v>650</v>
      </c>
      <c r="C230" s="112">
        <v>8</v>
      </c>
      <c r="D230" s="112">
        <v>1</v>
      </c>
      <c r="E230" s="113">
        <v>7000000602</v>
      </c>
      <c r="F230" s="31" t="s">
        <v>12</v>
      </c>
      <c r="G230" s="98">
        <v>154.7</v>
      </c>
      <c r="H230" s="109">
        <v>0</v>
      </c>
      <c r="I230" s="49"/>
    </row>
    <row r="231" spans="1:9" ht="49.5" customHeight="1">
      <c r="A231" s="61" t="s">
        <v>9</v>
      </c>
      <c r="B231" s="85">
        <v>650</v>
      </c>
      <c r="C231" s="112">
        <v>8</v>
      </c>
      <c r="D231" s="112">
        <v>1</v>
      </c>
      <c r="E231" s="113">
        <v>7000000602</v>
      </c>
      <c r="F231" s="104">
        <v>119</v>
      </c>
      <c r="G231" s="98">
        <v>46.7</v>
      </c>
      <c r="H231" s="109">
        <v>0</v>
      </c>
      <c r="I231" s="49"/>
    </row>
    <row r="232" spans="1:9" ht="51" customHeight="1">
      <c r="A232" s="120" t="s">
        <v>163</v>
      </c>
      <c r="B232" s="111">
        <v>650</v>
      </c>
      <c r="C232" s="112">
        <v>8</v>
      </c>
      <c r="D232" s="112">
        <v>1</v>
      </c>
      <c r="E232" s="113">
        <v>7000081030</v>
      </c>
      <c r="F232" s="119">
        <v>0</v>
      </c>
      <c r="G232" s="98">
        <f>G233</f>
        <v>314</v>
      </c>
      <c r="H232" s="83">
        <f>H233</f>
        <v>0</v>
      </c>
      <c r="I232" s="49"/>
    </row>
    <row r="233" spans="1:9" ht="76.5" customHeight="1">
      <c r="A233" s="61" t="s">
        <v>17</v>
      </c>
      <c r="B233" s="28">
        <v>650</v>
      </c>
      <c r="C233" s="112">
        <v>8</v>
      </c>
      <c r="D233" s="112">
        <v>1</v>
      </c>
      <c r="E233" s="113">
        <v>7000081030</v>
      </c>
      <c r="F233" s="31" t="s">
        <v>16</v>
      </c>
      <c r="G233" s="98">
        <f>G234</f>
        <v>314</v>
      </c>
      <c r="H233" s="83">
        <f>H234</f>
        <v>0</v>
      </c>
      <c r="I233" s="49"/>
    </row>
    <row r="234" spans="1:9" ht="27" customHeight="1">
      <c r="A234" s="61" t="s">
        <v>15</v>
      </c>
      <c r="B234" s="28">
        <v>650</v>
      </c>
      <c r="C234" s="112">
        <v>8</v>
      </c>
      <c r="D234" s="112">
        <v>1</v>
      </c>
      <c r="E234" s="113">
        <v>7000081030</v>
      </c>
      <c r="F234" s="31" t="s">
        <v>14</v>
      </c>
      <c r="G234" s="98">
        <f>G235+G236</f>
        <v>314</v>
      </c>
      <c r="H234" s="83">
        <f>H235+H236</f>
        <v>0</v>
      </c>
      <c r="I234" s="49"/>
    </row>
    <row r="235" spans="1:9" ht="25.5" customHeight="1">
      <c r="A235" s="61" t="s">
        <v>13</v>
      </c>
      <c r="B235" s="28">
        <v>650</v>
      </c>
      <c r="C235" s="112">
        <v>8</v>
      </c>
      <c r="D235" s="112">
        <v>1</v>
      </c>
      <c r="E235" s="113">
        <v>7000081030</v>
      </c>
      <c r="F235" s="31" t="s">
        <v>12</v>
      </c>
      <c r="G235" s="98">
        <v>242</v>
      </c>
      <c r="H235" s="109">
        <v>0</v>
      </c>
      <c r="I235" s="49"/>
    </row>
    <row r="236" spans="1:9" ht="49.5" customHeight="1">
      <c r="A236" s="61" t="s">
        <v>9</v>
      </c>
      <c r="B236" s="85">
        <v>650</v>
      </c>
      <c r="C236" s="112">
        <v>8</v>
      </c>
      <c r="D236" s="112">
        <v>1</v>
      </c>
      <c r="E236" s="113">
        <v>7000081030</v>
      </c>
      <c r="F236" s="104">
        <v>119</v>
      </c>
      <c r="G236" s="98">
        <v>72</v>
      </c>
      <c r="H236" s="109">
        <v>0</v>
      </c>
      <c r="I236" s="49"/>
    </row>
    <row r="237" spans="1:9" ht="15" customHeight="1">
      <c r="A237" s="60" t="s">
        <v>31</v>
      </c>
      <c r="B237" s="32">
        <v>650</v>
      </c>
      <c r="C237" s="33">
        <v>10</v>
      </c>
      <c r="D237" s="33">
        <v>0</v>
      </c>
      <c r="E237" s="74"/>
      <c r="F237" s="75"/>
      <c r="G237" s="44">
        <f aca="true" t="shared" si="9" ref="G237:G242">G238</f>
        <v>120</v>
      </c>
      <c r="H237" s="99">
        <v>0</v>
      </c>
      <c r="I237" s="11"/>
    </row>
    <row r="238" spans="1:9" ht="15" customHeight="1">
      <c r="A238" s="61" t="s">
        <v>30</v>
      </c>
      <c r="B238" s="28">
        <v>650</v>
      </c>
      <c r="C238" s="29">
        <v>10</v>
      </c>
      <c r="D238" s="29">
        <v>1</v>
      </c>
      <c r="E238" s="30"/>
      <c r="F238" s="31"/>
      <c r="G238" s="46">
        <f t="shared" si="9"/>
        <v>120</v>
      </c>
      <c r="H238" s="47">
        <v>0</v>
      </c>
      <c r="I238" s="11"/>
    </row>
    <row r="239" spans="1:9" ht="15" customHeight="1">
      <c r="A239" s="61" t="s">
        <v>29</v>
      </c>
      <c r="B239" s="28">
        <v>650</v>
      </c>
      <c r="C239" s="29">
        <v>10</v>
      </c>
      <c r="D239" s="29">
        <v>1</v>
      </c>
      <c r="E239" s="30" t="s">
        <v>28</v>
      </c>
      <c r="F239" s="31" t="s">
        <v>18</v>
      </c>
      <c r="G239" s="46">
        <f t="shared" si="9"/>
        <v>120</v>
      </c>
      <c r="H239" s="47">
        <v>0</v>
      </c>
      <c r="I239" s="11"/>
    </row>
    <row r="240" spans="1:9" ht="15" customHeight="1">
      <c r="A240" s="61" t="s">
        <v>27</v>
      </c>
      <c r="B240" s="28">
        <v>650</v>
      </c>
      <c r="C240" s="29">
        <v>10</v>
      </c>
      <c r="D240" s="29">
        <v>1</v>
      </c>
      <c r="E240" s="30" t="s">
        <v>21</v>
      </c>
      <c r="F240" s="31" t="s">
        <v>18</v>
      </c>
      <c r="G240" s="46">
        <f t="shared" si="9"/>
        <v>120</v>
      </c>
      <c r="H240" s="47">
        <v>0</v>
      </c>
      <c r="I240" s="11"/>
    </row>
    <row r="241" spans="1:9" ht="21.75" customHeight="1">
      <c r="A241" s="61" t="s">
        <v>26</v>
      </c>
      <c r="B241" s="28">
        <v>650</v>
      </c>
      <c r="C241" s="29">
        <v>10</v>
      </c>
      <c r="D241" s="29">
        <v>1</v>
      </c>
      <c r="E241" s="30" t="s">
        <v>21</v>
      </c>
      <c r="F241" s="31" t="s">
        <v>25</v>
      </c>
      <c r="G241" s="46">
        <f t="shared" si="9"/>
        <v>120</v>
      </c>
      <c r="H241" s="47">
        <v>0</v>
      </c>
      <c r="I241" s="11"/>
    </row>
    <row r="242" spans="1:9" ht="21.75" customHeight="1">
      <c r="A242" s="61" t="s">
        <v>24</v>
      </c>
      <c r="B242" s="28">
        <v>650</v>
      </c>
      <c r="C242" s="29">
        <v>10</v>
      </c>
      <c r="D242" s="29">
        <v>1</v>
      </c>
      <c r="E242" s="30" t="s">
        <v>21</v>
      </c>
      <c r="F242" s="31" t="s">
        <v>23</v>
      </c>
      <c r="G242" s="46">
        <f t="shared" si="9"/>
        <v>120</v>
      </c>
      <c r="H242" s="47">
        <v>0</v>
      </c>
      <c r="I242" s="11"/>
    </row>
    <row r="243" spans="1:9" ht="21.75" customHeight="1">
      <c r="A243" s="61" t="s">
        <v>22</v>
      </c>
      <c r="B243" s="28">
        <v>650</v>
      </c>
      <c r="C243" s="29">
        <v>10</v>
      </c>
      <c r="D243" s="29">
        <v>1</v>
      </c>
      <c r="E243" s="30" t="s">
        <v>21</v>
      </c>
      <c r="F243" s="31" t="s">
        <v>20</v>
      </c>
      <c r="G243" s="46">
        <v>120</v>
      </c>
      <c r="H243" s="47">
        <v>0</v>
      </c>
      <c r="I243" s="11"/>
    </row>
    <row r="244" spans="1:9" ht="15" customHeight="1">
      <c r="A244" s="60" t="s">
        <v>19</v>
      </c>
      <c r="B244" s="32">
        <v>650</v>
      </c>
      <c r="C244" s="33">
        <v>11</v>
      </c>
      <c r="D244" s="33">
        <v>0</v>
      </c>
      <c r="E244" s="74"/>
      <c r="F244" s="75"/>
      <c r="G244" s="44">
        <f>G245+G255</f>
        <v>908.5999999999999</v>
      </c>
      <c r="H244" s="45">
        <f>H245+H255</f>
        <v>0</v>
      </c>
      <c r="I244" s="11"/>
    </row>
    <row r="245" spans="1:9" ht="36.75" customHeight="1">
      <c r="A245" s="100" t="s">
        <v>154</v>
      </c>
      <c r="B245" s="28">
        <v>650</v>
      </c>
      <c r="C245" s="29">
        <v>11</v>
      </c>
      <c r="D245" s="29">
        <v>1</v>
      </c>
      <c r="E245" s="30">
        <v>520000590</v>
      </c>
      <c r="F245" s="31" t="s">
        <v>18</v>
      </c>
      <c r="G245" s="46">
        <f>G246+G252</f>
        <v>836.6999999999999</v>
      </c>
      <c r="H245" s="47">
        <v>0</v>
      </c>
      <c r="I245" s="11"/>
    </row>
    <row r="246" spans="1:9" ht="66.75" customHeight="1">
      <c r="A246" s="61" t="s">
        <v>17</v>
      </c>
      <c r="B246" s="28">
        <v>650</v>
      </c>
      <c r="C246" s="29">
        <v>11</v>
      </c>
      <c r="D246" s="29">
        <v>1</v>
      </c>
      <c r="E246" s="30">
        <v>520000590</v>
      </c>
      <c r="F246" s="31" t="s">
        <v>16</v>
      </c>
      <c r="G246" s="46">
        <f>G247</f>
        <v>799.9</v>
      </c>
      <c r="H246" s="47">
        <v>0</v>
      </c>
      <c r="I246" s="11"/>
    </row>
    <row r="247" spans="1:9" ht="21.75" customHeight="1">
      <c r="A247" s="61" t="s">
        <v>15</v>
      </c>
      <c r="B247" s="28">
        <v>650</v>
      </c>
      <c r="C247" s="29">
        <v>11</v>
      </c>
      <c r="D247" s="29">
        <v>1</v>
      </c>
      <c r="E247" s="30">
        <v>520000590</v>
      </c>
      <c r="F247" s="31" t="s">
        <v>14</v>
      </c>
      <c r="G247" s="46">
        <f>SUM(G248:G251)</f>
        <v>799.9</v>
      </c>
      <c r="H247" s="47">
        <v>0</v>
      </c>
      <c r="I247" s="11"/>
    </row>
    <row r="248" spans="1:9" ht="23.25" customHeight="1">
      <c r="A248" s="61" t="s">
        <v>13</v>
      </c>
      <c r="B248" s="28">
        <v>650</v>
      </c>
      <c r="C248" s="29">
        <v>11</v>
      </c>
      <c r="D248" s="29">
        <v>1</v>
      </c>
      <c r="E248" s="30">
        <v>520000590</v>
      </c>
      <c r="F248" s="31" t="s">
        <v>12</v>
      </c>
      <c r="G248" s="46">
        <v>575</v>
      </c>
      <c r="H248" s="47">
        <v>0</v>
      </c>
      <c r="I248" s="11"/>
    </row>
    <row r="249" spans="1:9" ht="37.5" customHeight="1">
      <c r="A249" s="61" t="s">
        <v>11</v>
      </c>
      <c r="B249" s="28">
        <v>650</v>
      </c>
      <c r="C249" s="29">
        <v>11</v>
      </c>
      <c r="D249" s="29">
        <v>1</v>
      </c>
      <c r="E249" s="30">
        <v>520000590</v>
      </c>
      <c r="F249" s="31" t="s">
        <v>10</v>
      </c>
      <c r="G249" s="46">
        <v>51.9</v>
      </c>
      <c r="H249" s="47">
        <v>0</v>
      </c>
      <c r="I249" s="11"/>
    </row>
    <row r="250" spans="1:9" ht="59.25" customHeight="1">
      <c r="A250" s="61" t="s">
        <v>129</v>
      </c>
      <c r="B250" s="28">
        <v>650</v>
      </c>
      <c r="C250" s="29">
        <v>11</v>
      </c>
      <c r="D250" s="29">
        <v>1</v>
      </c>
      <c r="E250" s="30">
        <v>520000590</v>
      </c>
      <c r="F250" s="34">
        <v>113</v>
      </c>
      <c r="G250" s="46">
        <v>0</v>
      </c>
      <c r="H250" s="47">
        <v>0</v>
      </c>
      <c r="I250" s="11"/>
    </row>
    <row r="251" spans="1:9" ht="46.5" customHeight="1">
      <c r="A251" s="61" t="s">
        <v>9</v>
      </c>
      <c r="B251" s="28">
        <v>650</v>
      </c>
      <c r="C251" s="29">
        <v>11</v>
      </c>
      <c r="D251" s="29">
        <v>1</v>
      </c>
      <c r="E251" s="30">
        <v>520000590</v>
      </c>
      <c r="F251" s="31" t="s">
        <v>8</v>
      </c>
      <c r="G251" s="46">
        <v>173</v>
      </c>
      <c r="H251" s="47">
        <v>0</v>
      </c>
      <c r="I251" s="11"/>
    </row>
    <row r="252" spans="1:9" ht="33" customHeight="1">
      <c r="A252" s="61" t="s">
        <v>7</v>
      </c>
      <c r="B252" s="28">
        <v>650</v>
      </c>
      <c r="C252" s="29">
        <v>11</v>
      </c>
      <c r="D252" s="29">
        <v>1</v>
      </c>
      <c r="E252" s="30">
        <v>520000590</v>
      </c>
      <c r="F252" s="31" t="s">
        <v>6</v>
      </c>
      <c r="G252" s="46">
        <f>G253</f>
        <v>36.8</v>
      </c>
      <c r="H252" s="47">
        <v>0</v>
      </c>
      <c r="I252" s="11"/>
    </row>
    <row r="253" spans="1:9" ht="35.25" customHeight="1">
      <c r="A253" s="61" t="s">
        <v>5</v>
      </c>
      <c r="B253" s="28">
        <v>650</v>
      </c>
      <c r="C253" s="29">
        <v>11</v>
      </c>
      <c r="D253" s="29">
        <v>1</v>
      </c>
      <c r="E253" s="30">
        <v>520000590</v>
      </c>
      <c r="F253" s="31" t="s">
        <v>4</v>
      </c>
      <c r="G253" s="46">
        <f>G254</f>
        <v>36.8</v>
      </c>
      <c r="H253" s="47">
        <v>0</v>
      </c>
      <c r="I253" s="11"/>
    </row>
    <row r="254" spans="1:9" ht="27" customHeight="1" thickBot="1">
      <c r="A254" s="110" t="s">
        <v>3</v>
      </c>
      <c r="B254" s="111">
        <v>650</v>
      </c>
      <c r="C254" s="112">
        <v>11</v>
      </c>
      <c r="D254" s="112">
        <v>1</v>
      </c>
      <c r="E254" s="113">
        <v>520000590</v>
      </c>
      <c r="F254" s="114" t="s">
        <v>1</v>
      </c>
      <c r="G254" s="115">
        <v>36.8</v>
      </c>
      <c r="H254" s="116">
        <v>0</v>
      </c>
      <c r="I254" s="10"/>
    </row>
    <row r="255" spans="1:9" ht="23.25" customHeight="1">
      <c r="A255" s="120" t="s">
        <v>159</v>
      </c>
      <c r="B255" s="111">
        <v>650</v>
      </c>
      <c r="C255" s="112">
        <v>11</v>
      </c>
      <c r="D255" s="112">
        <v>1</v>
      </c>
      <c r="E255" s="113">
        <v>7000000602</v>
      </c>
      <c r="F255" s="119">
        <v>0</v>
      </c>
      <c r="G255" s="115">
        <f>G256</f>
        <v>71.9</v>
      </c>
      <c r="H255" s="116">
        <f>H256</f>
        <v>0</v>
      </c>
      <c r="I255" s="41"/>
    </row>
    <row r="256" spans="1:9" ht="68.25" customHeight="1">
      <c r="A256" s="61" t="s">
        <v>17</v>
      </c>
      <c r="B256" s="28">
        <v>650</v>
      </c>
      <c r="C256" s="29">
        <v>11</v>
      </c>
      <c r="D256" s="29">
        <v>1</v>
      </c>
      <c r="E256" s="113">
        <v>7000000602</v>
      </c>
      <c r="F256" s="31" t="s">
        <v>16</v>
      </c>
      <c r="G256" s="115">
        <f>G257</f>
        <v>71.9</v>
      </c>
      <c r="H256" s="116">
        <f>H257</f>
        <v>0</v>
      </c>
      <c r="I256" s="41"/>
    </row>
    <row r="257" spans="1:9" ht="27.75" customHeight="1">
      <c r="A257" s="61" t="s">
        <v>15</v>
      </c>
      <c r="B257" s="28">
        <v>650</v>
      </c>
      <c r="C257" s="29">
        <v>11</v>
      </c>
      <c r="D257" s="29">
        <v>1</v>
      </c>
      <c r="E257" s="113">
        <v>7000000602</v>
      </c>
      <c r="F257" s="31" t="s">
        <v>14</v>
      </c>
      <c r="G257" s="115">
        <f>G258+G259</f>
        <v>71.9</v>
      </c>
      <c r="H257" s="116">
        <f>H258+H259</f>
        <v>0</v>
      </c>
      <c r="I257" s="41"/>
    </row>
    <row r="258" spans="1:9" ht="18.75" customHeight="1">
      <c r="A258" s="61" t="s">
        <v>13</v>
      </c>
      <c r="B258" s="28">
        <v>650</v>
      </c>
      <c r="C258" s="29">
        <v>11</v>
      </c>
      <c r="D258" s="29">
        <v>1</v>
      </c>
      <c r="E258" s="113">
        <v>7000000602</v>
      </c>
      <c r="F258" s="31" t="s">
        <v>12</v>
      </c>
      <c r="G258" s="95">
        <v>55.2</v>
      </c>
      <c r="H258" s="47">
        <v>0</v>
      </c>
      <c r="I258" s="41"/>
    </row>
    <row r="259" spans="1:9" ht="49.5" customHeight="1">
      <c r="A259" s="61" t="s">
        <v>9</v>
      </c>
      <c r="B259" s="85">
        <v>650</v>
      </c>
      <c r="C259" s="117">
        <v>11</v>
      </c>
      <c r="D259" s="117">
        <v>1</v>
      </c>
      <c r="E259" s="118">
        <v>7000000602</v>
      </c>
      <c r="F259" s="104">
        <v>119</v>
      </c>
      <c r="G259" s="95">
        <v>16.7</v>
      </c>
      <c r="H259" s="47">
        <v>0</v>
      </c>
      <c r="I259" s="41"/>
    </row>
    <row r="260" spans="1:9" ht="409.5" customHeight="1" hidden="1">
      <c r="A260" s="52"/>
      <c r="B260" s="53">
        <v>650</v>
      </c>
      <c r="C260" s="41">
        <v>11</v>
      </c>
      <c r="D260" s="41">
        <v>1</v>
      </c>
      <c r="E260" s="41" t="s">
        <v>2</v>
      </c>
      <c r="F260" s="41" t="s">
        <v>1</v>
      </c>
      <c r="G260" s="106">
        <v>30642887.77</v>
      </c>
      <c r="H260" s="54">
        <v>211200</v>
      </c>
      <c r="I260" s="8"/>
    </row>
    <row r="261" spans="1:9" ht="12.75" customHeight="1" thickBot="1">
      <c r="A261" s="62" t="s">
        <v>0</v>
      </c>
      <c r="B261" s="55"/>
      <c r="C261" s="55"/>
      <c r="D261" s="55"/>
      <c r="E261" s="55"/>
      <c r="F261" s="55"/>
      <c r="G261" s="107">
        <f>G11+G51+G62+G107+G140+G188+G244+G237+G162+G169</f>
        <v>29995.9</v>
      </c>
      <c r="H261" s="63">
        <f>H11+H51+H62+H107+H140+H188+H244+H237+H162</f>
        <v>227</v>
      </c>
      <c r="I261" s="7"/>
    </row>
    <row r="262" spans="1:9" ht="12.75" customHeight="1">
      <c r="A262" s="6"/>
      <c r="B262" s="6"/>
      <c r="C262" s="6"/>
      <c r="D262" s="6"/>
      <c r="E262" s="6"/>
      <c r="F262" s="4"/>
      <c r="G262" s="5"/>
      <c r="H262" s="4"/>
      <c r="I262" s="3"/>
    </row>
    <row r="263" spans="1:9" ht="12" customHeight="1">
      <c r="A263" s="2"/>
      <c r="B263" s="2"/>
      <c r="C263" s="2"/>
      <c r="D263" s="2"/>
      <c r="E263" s="2"/>
      <c r="F263" s="2"/>
      <c r="G263" s="2"/>
      <c r="H263" s="2"/>
      <c r="I263" s="3"/>
    </row>
  </sheetData>
  <sheetProtection/>
  <mergeCells count="1">
    <mergeCell ref="A7:H7"/>
  </mergeCells>
  <printOptions/>
  <pageMargins left="0.9448818897637796" right="0.1968503937007874" top="0.3937007874015748" bottom="0.15748031496062992" header="0.15748031496062992" footer="0.15748031496062992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2019-08-06T04:46:09Z</cp:lastPrinted>
  <dcterms:created xsi:type="dcterms:W3CDTF">2017-10-02T07:11:47Z</dcterms:created>
  <dcterms:modified xsi:type="dcterms:W3CDTF">2019-08-06T04:46:49Z</dcterms:modified>
  <cp:category/>
  <cp:version/>
  <cp:contentType/>
  <cp:contentStatus/>
</cp:coreProperties>
</file>